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Projekty\Projekty 2025\28_2025 DS Santini Křtiny DPS\kompletace\"/>
    </mc:Choice>
  </mc:AlternateContent>
  <xr:revisionPtr revIDLastSave="0" documentId="13_ncr:1_{51D06C5C-FF3F-4723-89A2-5179C4DA5FF7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SSAZ" sheetId="1" r:id="rId1"/>
    <sheet name="VZT Standard 1.0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8" i="1" l="1"/>
  <c r="H67" i="1"/>
  <c r="H128" i="1"/>
  <c r="H122" i="1"/>
  <c r="H121" i="1"/>
  <c r="H120" i="1"/>
  <c r="F119" i="1"/>
  <c r="H102" i="1"/>
  <c r="H101" i="1"/>
  <c r="H81" i="1"/>
  <c r="H80" i="1"/>
  <c r="H84" i="1"/>
  <c r="H85" i="1"/>
  <c r="H83" i="1"/>
  <c r="H82" i="1"/>
  <c r="H64" i="1"/>
  <c r="H63" i="1"/>
  <c r="H77" i="1"/>
  <c r="H75" i="1"/>
  <c r="H72" i="1"/>
  <c r="H71" i="1"/>
  <c r="H74" i="1"/>
  <c r="H73" i="1"/>
  <c r="H79" i="1"/>
  <c r="H78" i="1"/>
  <c r="H95" i="1"/>
  <c r="H94" i="1"/>
  <c r="H91" i="1"/>
  <c r="H90" i="1"/>
  <c r="H93" i="1"/>
  <c r="H92" i="1"/>
  <c r="H127" i="1"/>
  <c r="H129" i="1"/>
  <c r="H126" i="1"/>
  <c r="H125" i="1"/>
  <c r="H124" i="1"/>
  <c r="H123" i="1"/>
  <c r="H53" i="1"/>
  <c r="H54" i="1"/>
  <c r="H118" i="1"/>
  <c r="H108" i="1"/>
  <c r="H107" i="1"/>
  <c r="G89" i="1"/>
  <c r="H106" i="1"/>
  <c r="H105" i="1"/>
  <c r="H104" i="1"/>
  <c r="H103" i="1"/>
  <c r="H100" i="1"/>
  <c r="H99" i="1"/>
  <c r="H98" i="1"/>
  <c r="H97" i="1"/>
  <c r="H66" i="1" l="1"/>
  <c r="H65" i="1"/>
  <c r="H87" i="1"/>
  <c r="H89" i="1"/>
  <c r="H88" i="1"/>
  <c r="H86" i="1"/>
  <c r="H70" i="1"/>
  <c r="H69" i="1"/>
  <c r="H60" i="1"/>
  <c r="H59" i="1"/>
  <c r="H62" i="1"/>
  <c r="H61" i="1"/>
  <c r="H119" i="1" l="1"/>
  <c r="H117" i="1"/>
  <c r="H116" i="1"/>
  <c r="H115" i="1"/>
  <c r="H113" i="1"/>
  <c r="H112" i="1"/>
  <c r="H111" i="1"/>
  <c r="H110" i="1"/>
  <c r="H58" i="1" l="1"/>
  <c r="H136" i="1" l="1"/>
  <c r="H135" i="1"/>
  <c r="H134" i="1"/>
  <c r="H133" i="1"/>
  <c r="H132" i="1"/>
  <c r="H131" i="1"/>
  <c r="H130" i="1" l="1"/>
  <c r="H37" i="1" l="1"/>
  <c r="H52" i="1"/>
  <c r="H51" i="1"/>
  <c r="H50" i="1" l="1"/>
  <c r="H35" i="1" s="1"/>
  <c r="H57" i="1" l="1"/>
  <c r="H55" i="1" s="1"/>
  <c r="H36" i="1" l="1"/>
  <c r="H49" i="1"/>
  <c r="H48" i="1" s="1"/>
  <c r="H34" i="1" l="1"/>
  <c r="H33" i="1" l="1"/>
  <c r="H16" i="1" s="1"/>
  <c r="H18" i="1" s="1"/>
  <c r="H21" i="1" s="1"/>
</calcChain>
</file>

<file path=xl/sharedStrings.xml><?xml version="1.0" encoding="utf-8"?>
<sst xmlns="http://schemas.openxmlformats.org/spreadsheetml/2006/main" count="409" uniqueCount="171">
  <si>
    <t>MJ</t>
  </si>
  <si>
    <t>Množství</t>
  </si>
  <si>
    <t>ks</t>
  </si>
  <si>
    <t>PČ</t>
  </si>
  <si>
    <t>Typ</t>
  </si>
  <si>
    <t>Kód</t>
  </si>
  <si>
    <t>Popis</t>
  </si>
  <si>
    <t>J.cena [CZK]</t>
  </si>
  <si>
    <t>Cena celkem
[CZK]</t>
  </si>
  <si>
    <t>Cenová soustava</t>
  </si>
  <si>
    <t>K</t>
  </si>
  <si>
    <t>M</t>
  </si>
  <si>
    <t>m2</t>
  </si>
  <si>
    <t>m</t>
  </si>
  <si>
    <t>Mtž potrubí plech skupiny I s přírubou tloušťky plechu 0,6 mm do 0,13 m2</t>
  </si>
  <si>
    <t>Čtyřhranné potrubí sk. I - rovné do průřezu 0,13m2</t>
  </si>
  <si>
    <t>Čtyřhranné potrubí sk. I - tvarovky do průřezu 0,13m2</t>
  </si>
  <si>
    <t>Mtž potrubí plech skupiny I kruh bez příruby tloušťky plechu 0,6 mm D do 200 mm</t>
  </si>
  <si>
    <t>90.01</t>
  </si>
  <si>
    <t>713 - Izolace tepelné</t>
  </si>
  <si>
    <t>PSV - Práce a dodávky PSV</t>
  </si>
  <si>
    <t>SOUPIS PRACÍ</t>
  </si>
  <si>
    <t>Stavba:</t>
  </si>
  <si>
    <t>Místo:</t>
  </si>
  <si>
    <t>Datum:</t>
  </si>
  <si>
    <t>Zadavatel:</t>
  </si>
  <si>
    <t>Projektant:</t>
  </si>
  <si>
    <t>Ing. Marek Nos</t>
  </si>
  <si>
    <t>Uchazeč:</t>
  </si>
  <si>
    <t>NÁKLADY SOUPISU CELKEM</t>
  </si>
  <si>
    <t>751 - Vzduchotechnika</t>
  </si>
  <si>
    <t>OST - Ostatní</t>
  </si>
  <si>
    <t>Doprava horizontální</t>
  </si>
  <si>
    <t>Doprava vertikální</t>
  </si>
  <si>
    <t>sb</t>
  </si>
  <si>
    <t>Zaregulování</t>
  </si>
  <si>
    <t>Zaškolení</t>
  </si>
  <si>
    <t>Položkově nespecifikované a drobný spojovací materiál včetně montáže</t>
  </si>
  <si>
    <t>300.01</t>
  </si>
  <si>
    <t>h</t>
  </si>
  <si>
    <t>kg</t>
  </si>
  <si>
    <t xml:space="preserve">    713 - Izolace tepelné</t>
  </si>
  <si>
    <t xml:space="preserve">    751 - Vzduchotechnika</t>
  </si>
  <si>
    <t>REKAPITULACE ČLENĚNÍ SOUPISU PRACÍ</t>
  </si>
  <si>
    <t>KRYCÍ LIST SOUPISU</t>
  </si>
  <si>
    <t>IČ:</t>
  </si>
  <si>
    <t>DIČ</t>
  </si>
  <si>
    <t>Poznámka:</t>
  </si>
  <si>
    <t>Cena bez DPH</t>
  </si>
  <si>
    <t>DPH základní</t>
  </si>
  <si>
    <t>DPH snížená</t>
  </si>
  <si>
    <t>KSO:</t>
  </si>
  <si>
    <t>v</t>
  </si>
  <si>
    <t>CZK</t>
  </si>
  <si>
    <t>300.02</t>
  </si>
  <si>
    <t>300.03</t>
  </si>
  <si>
    <t>300.04</t>
  </si>
  <si>
    <t>300.05</t>
  </si>
  <si>
    <t>300.06</t>
  </si>
  <si>
    <t>1.01</t>
  </si>
  <si>
    <t>1.03</t>
  </si>
  <si>
    <t>1.04</t>
  </si>
  <si>
    <t>1.05</t>
  </si>
  <si>
    <t>1.10</t>
  </si>
  <si>
    <t xml:space="preserve">Mtž izolace tepelné potrubní pásy nebo rohožemi a Al folií stažených AL páskou </t>
  </si>
  <si>
    <t>Komplexní zkoušky</t>
  </si>
  <si>
    <t>1.11</t>
  </si>
  <si>
    <t>1.12</t>
  </si>
  <si>
    <t>1.13</t>
  </si>
  <si>
    <t>1.14</t>
  </si>
  <si>
    <t>Talířový ventil kovový pro odvod vzduchu DN100</t>
  </si>
  <si>
    <t>Talířový ventil kovový pro odvod vzduchu DN160</t>
  </si>
  <si>
    <t>Mtž čtyřhranné vyústi 0,04-0,08m2</t>
  </si>
  <si>
    <t>2.01</t>
  </si>
  <si>
    <t>2.02</t>
  </si>
  <si>
    <t>Mtž tlumiče hluku D 100-200mm</t>
  </si>
  <si>
    <t>2.03</t>
  </si>
  <si>
    <t>2.04</t>
  </si>
  <si>
    <t>k</t>
  </si>
  <si>
    <t>Mtž potrubí plech skupiny I kruh bez příruby tloušťky plechu 0,6 mm D do 100 mm</t>
  </si>
  <si>
    <t>Cena s DPH</t>
  </si>
  <si>
    <t>ZAŘÍZENÍ Č. AHU 01 - Učebny - přívod a odvod vzduchu</t>
  </si>
  <si>
    <t>1.40</t>
  </si>
  <si>
    <t>1.41</t>
  </si>
  <si>
    <t>1.42</t>
  </si>
  <si>
    <t>Regulátor průtoku variabilní, kruhový DN125 řízení signálem 0-10V, pro nízké rychlosti</t>
  </si>
  <si>
    <t>2.05</t>
  </si>
  <si>
    <t>2.06</t>
  </si>
  <si>
    <t>Mtž  klimatizační jednotky nástěnné do výkonu 3,5kW</t>
  </si>
  <si>
    <t>Předizolované CU potrubí 6mm, vč. montážního a kotvicího materiálu</t>
  </si>
  <si>
    <t>Mtž měděného potrubí předizolovaného 6</t>
  </si>
  <si>
    <t>Předizolované CU potrubí 10mm, vč. montážního a kotvicího materiálu</t>
  </si>
  <si>
    <t>Mtž měděného potrubí předizolovaného 10</t>
  </si>
  <si>
    <t>Vyústka na čtyřhranné potrubí komfortní s regulací R1, 325x125mm, jednořadá, bílá</t>
  </si>
  <si>
    <t>Montáž tlumiče hluku pro čtyřhranné potrubí do 0,15m2</t>
  </si>
  <si>
    <t>Mtž talířového ventilu  100 do 200 mm</t>
  </si>
  <si>
    <t>Mtž variabilního regulátoru průtoku DN 125</t>
  </si>
  <si>
    <t>Tlumič hluku ohebný s polypropylenovou vložkou, tl. Izolace 25mm, DN 125-1m</t>
  </si>
  <si>
    <t>trouba spirálně vinutá Pz D 200mm, vč. tvarovek 20%, tř."C"</t>
  </si>
  <si>
    <t>6.04</t>
  </si>
  <si>
    <t>6.05</t>
  </si>
  <si>
    <t>6.06</t>
  </si>
  <si>
    <t>6.07</t>
  </si>
  <si>
    <t>90.02</t>
  </si>
  <si>
    <t>6.08</t>
  </si>
  <si>
    <t>Ohebná hadice z AL-polyesteru vyztužená drátem D 102/10m</t>
  </si>
  <si>
    <t>6.09</t>
  </si>
  <si>
    <t>Mtž potrubí ohebného D do 100 mm</t>
  </si>
  <si>
    <t>Mtž potrubí ohebného D 100 do 200 mm</t>
  </si>
  <si>
    <t>VZT standard 1.01</t>
  </si>
  <si>
    <t>Novostavba budovy domova seniorů</t>
  </si>
  <si>
    <t>Křtiny</t>
  </si>
  <si>
    <t>Lumina o.s. Křtiny 30, 679 05 Křtiny</t>
  </si>
  <si>
    <t>Rekuperační jednotka průtok vzduchu P/O=650/650m3/h ve vnitřním standardním provedení, podstropní s deskovým rekuperátorem, elektrickým ohřívačem, filtrací F7/M5 a ventilátory s EC motory dle standardu VZT 1.01</t>
  </si>
  <si>
    <t>Dálkový kabelový digitální ovladač pro instalaci na omítku.</t>
  </si>
  <si>
    <t>Havarijní stop kontakt, plnulé řízení dle tlaku v přívodu a odvodu</t>
  </si>
  <si>
    <t>Tlumič hluku čtyřhranný 420x250x1000mm, 3 kulisy tl.100mm Db=0/5/10/11/24/42/48/33/29 dBA</t>
  </si>
  <si>
    <t>Tlumič hluku čtyřhranný 420x250x1500mm, 3 kulisy tl.100mm Db=0/7/15/24/40/50/50/46/42 dBA</t>
  </si>
  <si>
    <t>1.30</t>
  </si>
  <si>
    <t>1.31</t>
  </si>
  <si>
    <t>Regulátor průtoku konstatní, kruhový DN 100 pro nízké rychlosti</t>
  </si>
  <si>
    <t>Požární klapka kruhová DN125 , PO 90min, s ručním a teplotním spouštěním a s koncovým spínačem</t>
  </si>
  <si>
    <t>Požární klapka kruhová DN250 , PO 90min, s ručním a teplotním spouštěním a s koncovým spínačem</t>
  </si>
  <si>
    <t>Požární klapka čtyřhranná 350x200mm , PO 90min, s ručním a teplotním spouštěním a s koncovým spínačem</t>
  </si>
  <si>
    <t>Mtž požární klapky DN125</t>
  </si>
  <si>
    <t>Mtž požární klapky DN250</t>
  </si>
  <si>
    <t>Mtž konstantního regulátoru průtoku DN 100</t>
  </si>
  <si>
    <t>Mtž požární klapky 350x200mm</t>
  </si>
  <si>
    <t>1.06</t>
  </si>
  <si>
    <t>Talířový ventil kovový pro přívod vzduchu DN160</t>
  </si>
  <si>
    <t>Talířový ventil kovový pro přívod vzduchu DN100</t>
  </si>
  <si>
    <t>Tlumič hluku ohebný s polypropylenovou vložkou, tl. Izolace 50mm, DN 250-1m</t>
  </si>
  <si>
    <t>Mtž tlumiče hluku D 200-300mm</t>
  </si>
  <si>
    <t>1.21</t>
  </si>
  <si>
    <t>Výfuková hlavice pozinkovaná DN250</t>
  </si>
  <si>
    <t>Mtž výfukové hlavice 200-300mm</t>
  </si>
  <si>
    <t>1.22</t>
  </si>
  <si>
    <t>Střešní průchod DN350-1000mm, s podstavcem na šikmou střchu a límečkem.</t>
  </si>
  <si>
    <t>1.20</t>
  </si>
  <si>
    <t>Sací hlavice pozinkovaná DN250</t>
  </si>
  <si>
    <t>ZAŘÍZENÍ Č. AHU 02 - Technická místnost - klimatizace</t>
  </si>
  <si>
    <t xml:space="preserve">Kondenzační jednotka SPLIT s invertorem Qch=2,5kW, Qt=3,3kW, U=230V, R32, E.E.R=3.61, LpA=48/50 dBA, rozměry 717x230x483mm (v*š*h), m=25kg, chlazení při teplotách až -15°C </t>
  </si>
  <si>
    <t>Nástěnná jednotka SPLIT Qch=3,5kW, Qt=3,3kW, U=230V, R32, LpA=19-45 dBA,837x189x308mm (v*š*h), m=9kg</t>
  </si>
  <si>
    <t>Mtž  klimatizační jednotky venkovní 230V do 2 vnitřních jednotek</t>
  </si>
  <si>
    <t>Konzola sklopná pro nástěnnou montáž</t>
  </si>
  <si>
    <t>Mtž konzoly</t>
  </si>
  <si>
    <t>ZAŘÍZENÍ Č. AHU 3 - Potrubí, montážní materiál</t>
  </si>
  <si>
    <t>Přívodní prvek s tlumičem hluku pro montáž do stěny DN100</t>
  </si>
  <si>
    <t>Akustická izolace minerání vata tl. 60mm, s AL polepem, hustota 60kg/m3</t>
  </si>
  <si>
    <t>Tepelná izolace minerání vata tl. 40mm, s Al polepem, hustota 40kg/m3</t>
  </si>
  <si>
    <t>trouba spirálně vinutá Pz D 100mm, vč. tvarovek 30%, tř."C"</t>
  </si>
  <si>
    <t>trouba spirálně vinutá Pz D 125mm, vč. tvarovek 5%, tř."C"</t>
  </si>
  <si>
    <t>trouba spirálně vinutá Pz D 160mm, vč. tvarovek 50%, tř."C"</t>
  </si>
  <si>
    <t>trouba spirálně vinutá Pz D 224mm, vč. tvarovek 20%, tř."C"</t>
  </si>
  <si>
    <t>trouba spirálně vinutá Pz D 250mm, vč. tvarovek 5%, tř."C"</t>
  </si>
  <si>
    <t>Mtž potrubí plech skupiny I kruh bez příruby tloušťky plechu 0,6 mm D 200-300 mm</t>
  </si>
  <si>
    <t>Ohebná hadice z AL-polyesteru vyztužená drátem D 160/10m</t>
  </si>
  <si>
    <t>Montáž centrální vzduchotechnické jednotky s rekuperací tepla podstropní do 1000 m3/h</t>
  </si>
  <si>
    <t>1.07</t>
  </si>
  <si>
    <t>Tlumič hluku ohebný s polypropylenovou vložkou, tl. Izolace 25mm, DN 100-1m</t>
  </si>
  <si>
    <t>Mtž přívodního prvku DN100</t>
  </si>
  <si>
    <t>3.01</t>
  </si>
  <si>
    <t>3.01a</t>
  </si>
  <si>
    <t>3.02</t>
  </si>
  <si>
    <t>3.03</t>
  </si>
  <si>
    <t>3.03a</t>
  </si>
  <si>
    <t>3.03b</t>
  </si>
  <si>
    <t>6.04a</t>
  </si>
  <si>
    <t>Protipožární prostup potrubí do DN 200mm</t>
  </si>
  <si>
    <t>Protipožŕní prostup potrubí do DN 200-300mm</t>
  </si>
  <si>
    <t>Protipožŕní prostup potrubí do 0,07m2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</si>
</sst>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11"/>
      <color rgb="FF00B0F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00B0F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rgb="FF0070C0"/>
      <name val="Calibri"/>
      <family val="2"/>
      <charset val="238"/>
      <scheme val="minor"/>
    </font>
    <font>
      <sz val="8"/>
      <color rgb="FF0070C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indexed="55"/>
      </top>
      <bottom style="hair">
        <color indexed="5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indexed="55"/>
      </top>
      <bottom style="hair">
        <color indexed="55"/>
      </bottom>
      <diagonal/>
    </border>
    <border>
      <left/>
      <right style="thin">
        <color auto="1"/>
      </right>
      <top style="hair">
        <color indexed="55"/>
      </top>
      <bottom style="hair">
        <color indexed="55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wrapText="1"/>
    </xf>
    <xf numFmtId="0" fontId="7" fillId="0" borderId="0" xfId="0" applyFont="1"/>
    <xf numFmtId="3" fontId="7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/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/>
    <xf numFmtId="0" fontId="14" fillId="0" borderId="0" xfId="0" applyFont="1" applyAlignment="1">
      <alignment wrapText="1"/>
    </xf>
    <xf numFmtId="3" fontId="15" fillId="0" borderId="0" xfId="0" applyNumberFormat="1" applyFont="1" applyAlignment="1">
      <alignment horizontal="left"/>
    </xf>
    <xf numFmtId="0" fontId="14" fillId="0" borderId="0" xfId="0" applyFont="1"/>
    <xf numFmtId="4" fontId="15" fillId="0" borderId="0" xfId="0" applyNumberFormat="1" applyFont="1"/>
    <xf numFmtId="0" fontId="16" fillId="0" borderId="0" xfId="0" applyFont="1"/>
    <xf numFmtId="0" fontId="15" fillId="0" borderId="0" xfId="0" applyFont="1"/>
    <xf numFmtId="0" fontId="1" fillId="0" borderId="0" xfId="0" applyFont="1" applyAlignment="1" applyProtection="1">
      <alignment horizontal="center" vertical="center" wrapText="1"/>
      <protection locked="0"/>
    </xf>
    <xf numFmtId="3" fontId="1" fillId="0" borderId="0" xfId="0" applyNumberFormat="1" applyFont="1" applyAlignment="1" applyProtection="1">
      <alignment horizontal="center" vertical="center" wrapText="1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0" fontId="12" fillId="0" borderId="3" xfId="0" applyFont="1" applyBorder="1"/>
    <xf numFmtId="0" fontId="12" fillId="0" borderId="3" xfId="0" applyFont="1" applyBorder="1" applyAlignment="1">
      <alignment wrapText="1"/>
    </xf>
    <xf numFmtId="3" fontId="12" fillId="0" borderId="3" xfId="0" applyNumberFormat="1" applyFont="1" applyBorder="1" applyAlignment="1">
      <alignment horizontal="center"/>
    </xf>
    <xf numFmtId="4" fontId="12" fillId="0" borderId="3" xfId="0" applyNumberFormat="1" applyFont="1" applyBorder="1"/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12" fillId="0" borderId="0" xfId="0" applyFont="1" applyAlignment="1">
      <alignment wrapText="1"/>
    </xf>
    <xf numFmtId="3" fontId="12" fillId="0" borderId="0" xfId="0" applyNumberFormat="1" applyFont="1" applyAlignment="1">
      <alignment horizontal="center"/>
    </xf>
    <xf numFmtId="14" fontId="3" fillId="0" borderId="0" xfId="0" applyNumberFormat="1" applyFont="1"/>
    <xf numFmtId="0" fontId="3" fillId="0" borderId="8" xfId="0" applyFont="1" applyBorder="1" applyAlignment="1">
      <alignment horizontal="center"/>
    </xf>
    <xf numFmtId="0" fontId="8" fillId="0" borderId="0" xfId="0" applyFont="1" applyAlignment="1">
      <alignment wrapText="1"/>
    </xf>
    <xf numFmtId="3" fontId="8" fillId="0" borderId="0" xfId="0" applyNumberFormat="1" applyFont="1" applyAlignment="1">
      <alignment horizontal="center"/>
    </xf>
    <xf numFmtId="14" fontId="7" fillId="0" borderId="0" xfId="0" applyNumberFormat="1" applyFont="1"/>
    <xf numFmtId="0" fontId="7" fillId="0" borderId="8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/>
    <xf numFmtId="9" fontId="7" fillId="0" borderId="0" xfId="0" applyNumberFormat="1" applyFont="1" applyAlignment="1">
      <alignment horizontal="left" wrapText="1"/>
    </xf>
    <xf numFmtId="0" fontId="12" fillId="3" borderId="11" xfId="0" applyFont="1" applyFill="1" applyBorder="1" applyAlignment="1">
      <alignment wrapText="1"/>
    </xf>
    <xf numFmtId="3" fontId="12" fillId="3" borderId="11" xfId="0" applyNumberFormat="1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4" fontId="12" fillId="3" borderId="11" xfId="0" applyNumberFormat="1" applyFont="1" applyFill="1" applyBorder="1"/>
    <xf numFmtId="0" fontId="7" fillId="3" borderId="12" xfId="0" applyFont="1" applyFill="1" applyBorder="1" applyAlignment="1">
      <alignment horizontal="center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/>
    <xf numFmtId="0" fontId="9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6" fillId="0" borderId="0" xfId="0" applyFont="1" applyAlignment="1">
      <alignment wrapText="1"/>
    </xf>
    <xf numFmtId="3" fontId="18" fillId="0" borderId="0" xfId="0" applyNumberFormat="1" applyFont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4" fontId="18" fillId="0" borderId="0" xfId="0" applyNumberFormat="1" applyFont="1"/>
    <xf numFmtId="0" fontId="15" fillId="0" borderId="8" xfId="0" applyFont="1" applyBorder="1" applyAlignment="1">
      <alignment horizontal="center"/>
    </xf>
    <xf numFmtId="0" fontId="6" fillId="0" borderId="0" xfId="0" applyFont="1"/>
    <xf numFmtId="4" fontId="6" fillId="0" borderId="0" xfId="0" applyNumberFormat="1" applyFont="1"/>
    <xf numFmtId="0" fontId="1" fillId="0" borderId="16" xfId="0" applyFont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  <protection locked="0"/>
    </xf>
    <xf numFmtId="4" fontId="1" fillId="0" borderId="16" xfId="0" applyNumberFormat="1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3" fontId="18" fillId="0" borderId="0" xfId="0" applyNumberFormat="1" applyFont="1" applyAlignment="1">
      <alignment horizontal="center"/>
    </xf>
    <xf numFmtId="0" fontId="1" fillId="0" borderId="8" xfId="0" applyFont="1" applyBorder="1" applyAlignment="1" applyProtection="1">
      <alignment horizontal="center" vertical="center" wrapText="1"/>
      <protection locked="0"/>
    </xf>
    <xf numFmtId="49" fontId="5" fillId="0" borderId="7" xfId="0" applyNumberFormat="1" applyFont="1" applyBorder="1" applyAlignment="1">
      <alignment horizontal="center" wrapText="1"/>
    </xf>
    <xf numFmtId="49" fontId="12" fillId="0" borderId="7" xfId="0" applyNumberFormat="1" applyFont="1" applyBorder="1"/>
    <xf numFmtId="49" fontId="7" fillId="0" borderId="7" xfId="0" applyNumberFormat="1" applyFont="1" applyBorder="1"/>
    <xf numFmtId="49" fontId="12" fillId="0" borderId="9" xfId="0" applyNumberFormat="1" applyFont="1" applyBorder="1"/>
    <xf numFmtId="49" fontId="12" fillId="3" borderId="10" xfId="0" applyNumberFormat="1" applyFont="1" applyFill="1" applyBorder="1"/>
    <xf numFmtId="49" fontId="8" fillId="0" borderId="7" xfId="0" applyNumberFormat="1" applyFont="1" applyBorder="1"/>
    <xf numFmtId="4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Border="1"/>
    <xf numFmtId="49" fontId="17" fillId="0" borderId="7" xfId="0" applyNumberFormat="1" applyFont="1" applyBorder="1"/>
    <xf numFmtId="49" fontId="1" fillId="0" borderId="15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/>
    <xf numFmtId="49" fontId="9" fillId="0" borderId="15" xfId="0" applyNumberFormat="1" applyFont="1" applyBorder="1"/>
    <xf numFmtId="0" fontId="9" fillId="0" borderId="16" xfId="0" applyFont="1" applyBorder="1" applyAlignment="1">
      <alignment wrapText="1"/>
    </xf>
    <xf numFmtId="3" fontId="9" fillId="0" borderId="16" xfId="0" applyNumberFormat="1" applyFont="1" applyBorder="1" applyAlignment="1">
      <alignment horizontal="center"/>
    </xf>
    <xf numFmtId="0" fontId="9" fillId="0" borderId="16" xfId="0" applyFont="1" applyBorder="1"/>
    <xf numFmtId="4" fontId="9" fillId="0" borderId="16" xfId="0" applyNumberFormat="1" applyFont="1" applyBorder="1"/>
    <xf numFmtId="0" fontId="9" fillId="0" borderId="12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/>
    <xf numFmtId="2" fontId="7" fillId="0" borderId="0" xfId="0" applyNumberFormat="1" applyFont="1"/>
    <xf numFmtId="2" fontId="12" fillId="0" borderId="3" xfId="0" applyNumberFormat="1" applyFont="1" applyBorder="1"/>
    <xf numFmtId="2" fontId="12" fillId="3" borderId="11" xfId="0" applyNumberFormat="1" applyFont="1" applyFill="1" applyBorder="1"/>
    <xf numFmtId="2" fontId="12" fillId="0" borderId="0" xfId="0" applyNumberFormat="1" applyFont="1"/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0" xfId="0" applyNumberFormat="1" applyFont="1" applyAlignment="1" applyProtection="1">
      <alignment horizontal="center" vertical="center" wrapText="1"/>
      <protection locked="0"/>
    </xf>
    <xf numFmtId="2" fontId="9" fillId="0" borderId="0" xfId="0" applyNumberFormat="1" applyFont="1"/>
    <xf numFmtId="2" fontId="14" fillId="0" borderId="0" xfId="0" applyNumberFormat="1" applyFont="1"/>
    <xf numFmtId="2" fontId="18" fillId="0" borderId="0" xfId="0" applyNumberFormat="1" applyFont="1"/>
    <xf numFmtId="2" fontId="6" fillId="0" borderId="0" xfId="0" applyNumberFormat="1" applyFont="1"/>
    <xf numFmtId="2" fontId="1" fillId="0" borderId="16" xfId="0" applyNumberFormat="1" applyFont="1" applyBorder="1" applyAlignment="1" applyProtection="1">
      <alignment horizontal="center" vertical="center" wrapText="1"/>
      <protection locked="0"/>
    </xf>
    <xf numFmtId="2" fontId="9" fillId="0" borderId="16" xfId="0" applyNumberFormat="1" applyFont="1" applyBorder="1"/>
    <xf numFmtId="0" fontId="22" fillId="0" borderId="0" xfId="0" applyFont="1" applyAlignment="1">
      <alignment wrapText="1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22" fillId="0" borderId="7" xfId="0" applyFont="1" applyBorder="1" applyAlignment="1">
      <alignment wrapText="1"/>
    </xf>
    <xf numFmtId="3" fontId="11" fillId="0" borderId="2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49" fontId="11" fillId="0" borderId="19" xfId="0" applyNumberFormat="1" applyFont="1" applyBorder="1"/>
    <xf numFmtId="0" fontId="11" fillId="0" borderId="20" xfId="0" applyFont="1" applyBorder="1" applyAlignment="1">
      <alignment wrapText="1"/>
    </xf>
    <xf numFmtId="0" fontId="11" fillId="0" borderId="20" xfId="0" applyFont="1" applyBorder="1"/>
    <xf numFmtId="2" fontId="11" fillId="0" borderId="20" xfId="0" applyNumberFormat="1" applyFont="1" applyBorder="1"/>
    <xf numFmtId="4" fontId="11" fillId="0" borderId="20" xfId="0" applyNumberFormat="1" applyFont="1" applyBorder="1"/>
    <xf numFmtId="0" fontId="11" fillId="0" borderId="21" xfId="0" applyFont="1" applyBorder="1" applyAlignment="1">
      <alignment horizontal="center"/>
    </xf>
    <xf numFmtId="0" fontId="2" fillId="0" borderId="0" xfId="0" applyFont="1"/>
    <xf numFmtId="0" fontId="23" fillId="0" borderId="0" xfId="0" applyFont="1"/>
    <xf numFmtId="0" fontId="5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11" fillId="0" borderId="17" xfId="0" applyNumberFormat="1" applyFont="1" applyFill="1" applyBorder="1"/>
    <xf numFmtId="0" fontId="11" fillId="0" borderId="2" xfId="0" applyFont="1" applyFill="1" applyBorder="1" applyAlignment="1">
      <alignment wrapText="1"/>
    </xf>
    <xf numFmtId="3" fontId="11" fillId="0" borderId="2" xfId="0" applyNumberFormat="1" applyFont="1" applyFill="1" applyBorder="1" applyAlignment="1">
      <alignment horizontal="center"/>
    </xf>
    <xf numFmtId="0" fontId="11" fillId="0" borderId="2" xfId="0" applyFont="1" applyFill="1" applyBorder="1"/>
    <xf numFmtId="0" fontId="9" fillId="0" borderId="2" xfId="0" applyFont="1" applyFill="1" applyBorder="1"/>
    <xf numFmtId="2" fontId="11" fillId="0" borderId="2" xfId="0" applyNumberFormat="1" applyFont="1" applyFill="1" applyBorder="1"/>
    <xf numFmtId="4" fontId="11" fillId="0" borderId="2" xfId="0" applyNumberFormat="1" applyFont="1" applyFill="1" applyBorder="1"/>
    <xf numFmtId="0" fontId="11" fillId="0" borderId="18" xfId="0" applyFont="1" applyFill="1" applyBorder="1" applyAlignment="1">
      <alignment horizontal="center"/>
    </xf>
    <xf numFmtId="0" fontId="0" fillId="0" borderId="0" xfId="0" applyFill="1"/>
    <xf numFmtId="49" fontId="9" fillId="0" borderId="17" xfId="0" applyNumberFormat="1" applyFont="1" applyFill="1" applyBorder="1"/>
    <xf numFmtId="0" fontId="9" fillId="0" borderId="2" xfId="0" applyFont="1" applyFill="1" applyBorder="1" applyAlignment="1">
      <alignment wrapText="1"/>
    </xf>
    <xf numFmtId="3" fontId="9" fillId="0" borderId="2" xfId="0" applyNumberFormat="1" applyFont="1" applyFill="1" applyBorder="1" applyAlignment="1">
      <alignment horizontal="center"/>
    </xf>
    <xf numFmtId="2" fontId="9" fillId="0" borderId="2" xfId="0" applyNumberFormat="1" applyFont="1" applyFill="1" applyBorder="1"/>
    <xf numFmtId="4" fontId="9" fillId="0" borderId="2" xfId="0" applyNumberFormat="1" applyFont="1" applyFill="1" applyBorder="1"/>
    <xf numFmtId="0" fontId="9" fillId="0" borderId="18" xfId="0" applyFont="1" applyFill="1" applyBorder="1" applyAlignment="1">
      <alignment horizontal="center"/>
    </xf>
    <xf numFmtId="3" fontId="20" fillId="0" borderId="2" xfId="0" applyNumberFormat="1" applyFont="1" applyFill="1" applyBorder="1" applyAlignment="1">
      <alignment horizontal="center"/>
    </xf>
    <xf numFmtId="49" fontId="20" fillId="0" borderId="17" xfId="0" applyNumberFormat="1" applyFont="1" applyFill="1" applyBorder="1"/>
    <xf numFmtId="0" fontId="20" fillId="0" borderId="2" xfId="0" applyFont="1" applyFill="1" applyBorder="1" applyAlignment="1">
      <alignment wrapText="1"/>
    </xf>
    <xf numFmtId="0" fontId="20" fillId="0" borderId="2" xfId="0" applyFont="1" applyFill="1" applyBorder="1"/>
    <xf numFmtId="2" fontId="20" fillId="0" borderId="2" xfId="0" applyNumberFormat="1" applyFont="1" applyFill="1" applyBorder="1"/>
    <xf numFmtId="4" fontId="20" fillId="0" borderId="2" xfId="0" applyNumberFormat="1" applyFont="1" applyFill="1" applyBorder="1"/>
    <xf numFmtId="0" fontId="20" fillId="0" borderId="18" xfId="0" applyFont="1" applyFill="1" applyBorder="1" applyAlignment="1">
      <alignment horizontal="center"/>
    </xf>
    <xf numFmtId="0" fontId="19" fillId="0" borderId="0" xfId="0" applyFont="1" applyFill="1"/>
    <xf numFmtId="0" fontId="21" fillId="0" borderId="0" xfId="0" applyFont="1" applyFill="1"/>
    <xf numFmtId="0" fontId="7" fillId="0" borderId="0" xfId="0" applyFont="1" applyFill="1"/>
    <xf numFmtId="49" fontId="10" fillId="0" borderId="7" xfId="0" applyNumberFormat="1" applyFont="1" applyFill="1" applyBorder="1"/>
    <xf numFmtId="0" fontId="9" fillId="0" borderId="0" xfId="0" applyFont="1" applyFill="1" applyAlignment="1">
      <alignment wrapText="1"/>
    </xf>
    <xf numFmtId="3" fontId="9" fillId="0" borderId="0" xfId="0" applyNumberFormat="1" applyFont="1" applyFill="1" applyAlignment="1">
      <alignment horizontal="center"/>
    </xf>
    <xf numFmtId="0" fontId="9" fillId="0" borderId="0" xfId="0" applyFont="1" applyFill="1"/>
    <xf numFmtId="2" fontId="9" fillId="0" borderId="0" xfId="0" applyNumberFormat="1" applyFont="1" applyFill="1"/>
    <xf numFmtId="4" fontId="9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49" fontId="17" fillId="0" borderId="7" xfId="0" applyNumberFormat="1" applyFont="1" applyFill="1" applyBorder="1"/>
    <xf numFmtId="0" fontId="6" fillId="0" borderId="0" xfId="0" applyFont="1" applyFill="1" applyAlignment="1">
      <alignment wrapText="1"/>
    </xf>
    <xf numFmtId="3" fontId="6" fillId="0" borderId="0" xfId="0" applyNumberFormat="1" applyFont="1" applyFill="1" applyAlignment="1">
      <alignment horizontal="center"/>
    </xf>
    <xf numFmtId="0" fontId="6" fillId="0" borderId="0" xfId="0" applyFont="1" applyFill="1"/>
    <xf numFmtId="2" fontId="6" fillId="0" borderId="0" xfId="0" applyNumberFormat="1" applyFont="1" applyFill="1"/>
    <xf numFmtId="4" fontId="6" fillId="0" borderId="0" xfId="0" applyNumberFormat="1" applyFont="1" applyFill="1"/>
    <xf numFmtId="0" fontId="15" fillId="0" borderId="8" xfId="0" applyFont="1" applyFill="1" applyBorder="1" applyAlignment="1">
      <alignment horizontal="center"/>
    </xf>
    <xf numFmtId="0" fontId="15" fillId="0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9</xdr:col>
      <xdr:colOff>591207</xdr:colOff>
      <xdr:row>22</xdr:row>
      <xdr:rowOff>43887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73ED243-5A0F-2521-34CA-38EEB49D3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90500"/>
          <a:ext cx="6089430" cy="4044387"/>
        </a:xfrm>
        <a:prstGeom prst="rect">
          <a:avLst/>
        </a:prstGeom>
      </xdr:spPr>
    </xdr:pic>
    <xdr:clientData/>
  </xdr:twoCellAnchor>
  <xdr:twoCellAnchor editAs="oneCell">
    <xdr:from>
      <xdr:col>0</xdr:col>
      <xdr:colOff>6569</xdr:colOff>
      <xdr:row>22</xdr:row>
      <xdr:rowOff>32845</xdr:rowOff>
    </xdr:from>
    <xdr:to>
      <xdr:col>7</xdr:col>
      <xdr:colOff>76483</xdr:colOff>
      <xdr:row>31</xdr:row>
      <xdr:rowOff>98534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E653C3AA-5909-F65A-207F-B06F39FA30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69" y="4223845"/>
          <a:ext cx="4346311" cy="1780189"/>
        </a:xfrm>
        <a:prstGeom prst="rect">
          <a:avLst/>
        </a:prstGeom>
      </xdr:spPr>
    </xdr:pic>
    <xdr:clientData/>
  </xdr:twoCellAnchor>
  <xdr:twoCellAnchor editAs="oneCell">
    <xdr:from>
      <xdr:col>0</xdr:col>
      <xdr:colOff>16218</xdr:colOff>
      <xdr:row>31</xdr:row>
      <xdr:rowOff>188036</xdr:rowOff>
    </xdr:from>
    <xdr:to>
      <xdr:col>4</xdr:col>
      <xdr:colOff>482203</xdr:colOff>
      <xdr:row>37</xdr:row>
      <xdr:rowOff>42228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4EDCC1B-6817-145C-64EE-A89947D72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218" y="6093536"/>
          <a:ext cx="2894860" cy="997192"/>
        </a:xfrm>
        <a:prstGeom prst="rect">
          <a:avLst/>
        </a:prstGeom>
      </xdr:spPr>
    </xdr:pic>
    <xdr:clientData/>
  </xdr:twoCellAnchor>
  <xdr:twoCellAnchor editAs="oneCell">
    <xdr:from>
      <xdr:col>5</xdr:col>
      <xdr:colOff>47624</xdr:colOff>
      <xdr:row>31</xdr:row>
      <xdr:rowOff>166688</xdr:rowOff>
    </xdr:from>
    <xdr:to>
      <xdr:col>9</xdr:col>
      <xdr:colOff>535781</xdr:colOff>
      <xdr:row>37</xdr:row>
      <xdr:rowOff>107808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5C0C19F4-25CE-42C1-BB73-F9EE74BC6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83718" y="6072188"/>
          <a:ext cx="2917032" cy="10841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91966</xdr:rowOff>
    </xdr:from>
    <xdr:to>
      <xdr:col>4</xdr:col>
      <xdr:colOff>486445</xdr:colOff>
      <xdr:row>41</xdr:row>
      <xdr:rowOff>190499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3185011B-8BA3-2D4D-70A5-B55E91182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7140466"/>
          <a:ext cx="2915320" cy="860533"/>
        </a:xfrm>
        <a:prstGeom prst="rect">
          <a:avLst/>
        </a:prstGeom>
      </xdr:spPr>
    </xdr:pic>
    <xdr:clientData/>
  </xdr:twoCellAnchor>
  <xdr:twoCellAnchor editAs="oneCell">
    <xdr:from>
      <xdr:col>5</xdr:col>
      <xdr:colOff>41671</xdr:colOff>
      <xdr:row>37</xdr:row>
      <xdr:rowOff>142875</xdr:rowOff>
    </xdr:from>
    <xdr:to>
      <xdr:col>9</xdr:col>
      <xdr:colOff>523875</xdr:colOff>
      <xdr:row>41</xdr:row>
      <xdr:rowOff>94209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FEA76678-518E-3B2C-0068-6F3E26CD7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077765" y="7191375"/>
          <a:ext cx="2911079" cy="7133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59531</xdr:rowOff>
    </xdr:from>
    <xdr:to>
      <xdr:col>5</xdr:col>
      <xdr:colOff>345190</xdr:colOff>
      <xdr:row>46</xdr:row>
      <xdr:rowOff>67930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8A771C14-19E8-296D-CD86-401FF77147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8632031"/>
          <a:ext cx="3381284" cy="19889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95252</xdr:colOff>
      <xdr:row>46</xdr:row>
      <xdr:rowOff>83344</xdr:rowOff>
    </xdr:from>
    <xdr:to>
      <xdr:col>2</xdr:col>
      <xdr:colOff>601265</xdr:colOff>
      <xdr:row>51</xdr:row>
      <xdr:rowOff>4944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7D171E9F-60CD-A5FA-29AF-5A4201706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52" y="8846344"/>
          <a:ext cx="1720451" cy="874100"/>
        </a:xfrm>
        <a:prstGeom prst="rect">
          <a:avLst/>
        </a:prstGeom>
      </xdr:spPr>
    </xdr:pic>
    <xdr:clientData/>
  </xdr:twoCellAnchor>
  <xdr:twoCellAnchor editAs="oneCell">
    <xdr:from>
      <xdr:col>3</xdr:col>
      <xdr:colOff>6214</xdr:colOff>
      <xdr:row>46</xdr:row>
      <xdr:rowOff>113111</xdr:rowOff>
    </xdr:from>
    <xdr:to>
      <xdr:col>7</xdr:col>
      <xdr:colOff>83603</xdr:colOff>
      <xdr:row>48</xdr:row>
      <xdr:rowOff>183079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6C55B286-1F8D-BFE4-3F4D-595A31A80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844953" y="8876111"/>
          <a:ext cx="2529041" cy="450968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</xdr:colOff>
      <xdr:row>42</xdr:row>
      <xdr:rowOff>23811</xdr:rowOff>
    </xdr:from>
    <xdr:to>
      <xdr:col>3</xdr:col>
      <xdr:colOff>440531</xdr:colOff>
      <xdr:row>45</xdr:row>
      <xdr:rowOff>23200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7FE9A35E-0A85-FC9E-220F-3AEFDE55F5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3812" y="8024811"/>
          <a:ext cx="2238375" cy="570889"/>
        </a:xfrm>
        <a:prstGeom prst="rect">
          <a:avLst/>
        </a:prstGeom>
      </xdr:spPr>
    </xdr:pic>
    <xdr:clientData/>
  </xdr:twoCellAnchor>
  <xdr:twoCellAnchor editAs="oneCell">
    <xdr:from>
      <xdr:col>3</xdr:col>
      <xdr:colOff>10870</xdr:colOff>
      <xdr:row>49</xdr:row>
      <xdr:rowOff>26402</xdr:rowOff>
    </xdr:from>
    <xdr:to>
      <xdr:col>8</xdr:col>
      <xdr:colOff>56253</xdr:colOff>
      <xdr:row>50</xdr:row>
      <xdr:rowOff>79980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F3D7FA8A-0DE9-FB20-9013-D607074C1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849609" y="9360902"/>
          <a:ext cx="3109948" cy="2440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7"/>
  <sheetViews>
    <sheetView tabSelected="1" view="pageBreakPreview" zoomScale="175" zoomScaleNormal="175" zoomScaleSheetLayoutView="175" workbookViewId="0">
      <selection activeCell="D3" sqref="D3"/>
    </sheetView>
  </sheetViews>
  <sheetFormatPr defaultRowHeight="15" x14ac:dyDescent="0.25"/>
  <cols>
    <col min="1" max="1" width="6.42578125" style="74" customWidth="1"/>
    <col min="2" max="2" width="3.7109375" style="7" customWidth="1"/>
    <col min="3" max="3" width="9.85546875" style="8" customWidth="1"/>
    <col min="4" max="4" width="39.42578125" style="7" customWidth="1"/>
    <col min="5" max="5" width="3.85546875" style="6" customWidth="1"/>
    <col min="6" max="6" width="6.7109375" style="6" customWidth="1"/>
    <col min="7" max="7" width="7.5703125" style="89" customWidth="1"/>
    <col min="8" max="8" width="14.42578125" style="12" customWidth="1"/>
    <col min="9" max="9" width="8.28515625" style="9" customWidth="1"/>
    <col min="10" max="10" width="17" hidden="1" customWidth="1"/>
    <col min="11" max="11" width="10.28515625" customWidth="1"/>
  </cols>
  <sheetData>
    <row r="1" spans="1:9" ht="27" customHeight="1" x14ac:dyDescent="0.3">
      <c r="A1" s="108" t="s">
        <v>44</v>
      </c>
      <c r="B1" s="109"/>
      <c r="C1" s="109"/>
      <c r="D1" s="109"/>
      <c r="E1" s="109"/>
      <c r="F1" s="109"/>
      <c r="G1" s="109"/>
      <c r="H1" s="109"/>
      <c r="I1" s="110"/>
    </row>
    <row r="2" spans="1:9" ht="27" customHeight="1" x14ac:dyDescent="0.3">
      <c r="A2" s="63"/>
      <c r="B2" s="26"/>
      <c r="C2" s="26"/>
      <c r="D2" s="26"/>
      <c r="E2" s="26"/>
      <c r="F2" s="26"/>
      <c r="G2" s="81"/>
      <c r="H2" s="26"/>
      <c r="I2" s="27"/>
    </row>
    <row r="3" spans="1:9" s="10" customFormat="1" ht="26.25" x14ac:dyDescent="0.25">
      <c r="A3" s="97" t="s">
        <v>22</v>
      </c>
      <c r="B3" s="28"/>
      <c r="C3" s="29"/>
      <c r="D3" s="95" t="s">
        <v>110</v>
      </c>
      <c r="G3" s="82"/>
      <c r="H3" s="30"/>
      <c r="I3" s="31"/>
    </row>
    <row r="4" spans="1:9" s="10" customFormat="1" ht="15.75" x14ac:dyDescent="0.25">
      <c r="A4" s="64"/>
      <c r="B4" s="28"/>
      <c r="C4" s="29"/>
      <c r="D4" s="95"/>
      <c r="G4" s="82"/>
      <c r="H4" s="30"/>
      <c r="I4" s="31"/>
    </row>
    <row r="5" spans="1:9" x14ac:dyDescent="0.25">
      <c r="A5" s="65" t="s">
        <v>51</v>
      </c>
      <c r="B5" s="32"/>
      <c r="C5" s="33"/>
      <c r="D5" s="32"/>
      <c r="E5" s="4"/>
      <c r="F5" s="4"/>
      <c r="G5" s="83"/>
      <c r="H5" s="34"/>
      <c r="I5" s="35"/>
    </row>
    <row r="6" spans="1:9" x14ac:dyDescent="0.25">
      <c r="A6" s="65" t="s">
        <v>23</v>
      </c>
      <c r="B6" s="3"/>
      <c r="C6" s="5"/>
      <c r="D6" s="3" t="s">
        <v>111</v>
      </c>
      <c r="E6" s="4"/>
      <c r="F6" s="4" t="s">
        <v>24</v>
      </c>
      <c r="G6" s="83"/>
      <c r="H6" s="34">
        <v>45814</v>
      </c>
      <c r="I6" s="35"/>
    </row>
    <row r="7" spans="1:9" x14ac:dyDescent="0.25">
      <c r="A7" s="65" t="s">
        <v>25</v>
      </c>
      <c r="B7" s="3"/>
      <c r="C7" s="5"/>
      <c r="D7" s="3" t="s">
        <v>112</v>
      </c>
      <c r="E7" s="4"/>
      <c r="F7" s="4" t="s">
        <v>45</v>
      </c>
      <c r="G7" s="83"/>
      <c r="H7" s="36"/>
      <c r="I7" s="35"/>
    </row>
    <row r="8" spans="1:9" x14ac:dyDescent="0.25">
      <c r="A8" s="65"/>
      <c r="B8" s="3"/>
      <c r="C8" s="5"/>
      <c r="D8" s="3"/>
      <c r="E8" s="4"/>
      <c r="F8" s="4" t="s">
        <v>46</v>
      </c>
      <c r="G8" s="83"/>
      <c r="H8" s="36"/>
      <c r="I8" s="35"/>
    </row>
    <row r="9" spans="1:9" x14ac:dyDescent="0.25">
      <c r="A9" s="65" t="s">
        <v>28</v>
      </c>
      <c r="B9" s="3"/>
      <c r="C9" s="5"/>
      <c r="D9" s="3"/>
      <c r="E9" s="4"/>
      <c r="F9" s="4" t="s">
        <v>45</v>
      </c>
      <c r="G9" s="83"/>
      <c r="H9" s="37"/>
      <c r="I9" s="35"/>
    </row>
    <row r="10" spans="1:9" x14ac:dyDescent="0.25">
      <c r="A10" s="65"/>
      <c r="B10" s="3"/>
      <c r="C10" s="5"/>
      <c r="D10" s="3"/>
      <c r="E10" s="4"/>
      <c r="F10" s="4" t="s">
        <v>46</v>
      </c>
      <c r="G10" s="83"/>
      <c r="H10" s="37"/>
      <c r="I10" s="35"/>
    </row>
    <row r="11" spans="1:9" x14ac:dyDescent="0.25">
      <c r="A11" s="65" t="s">
        <v>26</v>
      </c>
      <c r="B11" s="4"/>
      <c r="C11" s="36"/>
      <c r="D11" s="3" t="s">
        <v>27</v>
      </c>
      <c r="E11" s="4"/>
      <c r="F11" s="4" t="s">
        <v>45</v>
      </c>
      <c r="G11" s="83"/>
      <c r="H11" s="37"/>
      <c r="I11" s="35"/>
    </row>
    <row r="12" spans="1:9" x14ac:dyDescent="0.25">
      <c r="A12" s="65"/>
      <c r="B12" s="3"/>
      <c r="C12" s="5"/>
      <c r="D12" s="3"/>
      <c r="E12" s="4"/>
      <c r="F12" s="4" t="s">
        <v>46</v>
      </c>
      <c r="G12" s="83"/>
      <c r="H12" s="37"/>
      <c r="I12" s="35"/>
    </row>
    <row r="13" spans="1:9" x14ac:dyDescent="0.25">
      <c r="A13" s="65" t="s">
        <v>47</v>
      </c>
      <c r="B13" s="3"/>
      <c r="C13" s="5"/>
      <c r="D13" s="3"/>
      <c r="E13" s="4"/>
      <c r="F13" s="4"/>
      <c r="G13" s="83"/>
      <c r="H13" s="37"/>
      <c r="I13" s="35"/>
    </row>
    <row r="14" spans="1:9" x14ac:dyDescent="0.25">
      <c r="A14" s="65"/>
      <c r="B14" s="3"/>
      <c r="C14" s="5"/>
      <c r="D14" s="3"/>
      <c r="E14" s="4"/>
      <c r="F14" s="4"/>
      <c r="G14" s="83"/>
      <c r="H14" s="37"/>
      <c r="I14" s="35"/>
    </row>
    <row r="15" spans="1:9" x14ac:dyDescent="0.25">
      <c r="A15" s="65"/>
      <c r="B15" s="3"/>
      <c r="C15" s="5"/>
      <c r="D15" s="3"/>
      <c r="E15" s="4"/>
      <c r="F15" s="4"/>
      <c r="G15" s="83"/>
      <c r="H15" s="37"/>
      <c r="I15" s="35"/>
    </row>
    <row r="16" spans="1:9" ht="27.75" customHeight="1" x14ac:dyDescent="0.25">
      <c r="A16" s="66" t="s">
        <v>48</v>
      </c>
      <c r="B16" s="23"/>
      <c r="C16" s="24"/>
      <c r="D16" s="23"/>
      <c r="E16" s="22"/>
      <c r="F16" s="22"/>
      <c r="G16" s="84"/>
      <c r="H16" s="25">
        <f>H33</f>
        <v>0</v>
      </c>
      <c r="I16" s="35"/>
    </row>
    <row r="17" spans="1:9" x14ac:dyDescent="0.25">
      <c r="A17" s="65"/>
      <c r="B17" s="3"/>
      <c r="C17" s="5"/>
      <c r="D17" s="3"/>
      <c r="E17" s="4"/>
      <c r="F17" s="4"/>
      <c r="G17" s="83"/>
      <c r="H17" s="37"/>
      <c r="I17" s="35"/>
    </row>
    <row r="18" spans="1:9" x14ac:dyDescent="0.25">
      <c r="A18" s="65" t="s">
        <v>49</v>
      </c>
      <c r="B18" s="3"/>
      <c r="C18" s="5"/>
      <c r="D18" s="38">
        <v>0.21</v>
      </c>
      <c r="E18" s="4"/>
      <c r="F18" s="4"/>
      <c r="G18" s="83"/>
      <c r="H18" s="37">
        <f>H16*0.21</f>
        <v>0</v>
      </c>
      <c r="I18" s="35"/>
    </row>
    <row r="19" spans="1:9" x14ac:dyDescent="0.25">
      <c r="A19" s="65" t="s">
        <v>50</v>
      </c>
      <c r="B19" s="3"/>
      <c r="C19" s="5"/>
      <c r="D19" s="38">
        <v>0.15</v>
      </c>
      <c r="E19" s="4"/>
      <c r="F19" s="4"/>
      <c r="G19" s="83"/>
      <c r="H19" s="37">
        <v>0</v>
      </c>
      <c r="I19" s="35"/>
    </row>
    <row r="20" spans="1:9" x14ac:dyDescent="0.25">
      <c r="A20" s="65"/>
      <c r="B20" s="3"/>
      <c r="C20" s="5"/>
      <c r="D20" s="38"/>
      <c r="E20" s="4"/>
      <c r="F20" s="4"/>
      <c r="G20" s="83"/>
      <c r="H20" s="37"/>
      <c r="I20" s="35"/>
    </row>
    <row r="21" spans="1:9" ht="27.75" customHeight="1" x14ac:dyDescent="0.25">
      <c r="A21" s="67" t="s">
        <v>80</v>
      </c>
      <c r="B21" s="39"/>
      <c r="C21" s="40"/>
      <c r="D21" s="39"/>
      <c r="E21" s="41" t="s">
        <v>52</v>
      </c>
      <c r="F21" s="41" t="s">
        <v>53</v>
      </c>
      <c r="G21" s="85"/>
      <c r="H21" s="42">
        <f>H16+H18+H19</f>
        <v>0</v>
      </c>
      <c r="I21" s="43"/>
    </row>
    <row r="22" spans="1:9" ht="27.75" customHeight="1" x14ac:dyDescent="0.25">
      <c r="A22" s="64"/>
      <c r="B22" s="28"/>
      <c r="C22" s="29"/>
      <c r="D22" s="28"/>
      <c r="E22" s="60"/>
      <c r="F22" s="60"/>
      <c r="G22" s="86"/>
      <c r="H22" s="45"/>
      <c r="I22" s="35"/>
    </row>
    <row r="23" spans="1:9" ht="27" customHeight="1" x14ac:dyDescent="0.3">
      <c r="A23" s="108" t="s">
        <v>43</v>
      </c>
      <c r="B23" s="109"/>
      <c r="C23" s="109"/>
      <c r="D23" s="109"/>
      <c r="E23" s="109"/>
      <c r="F23" s="109"/>
      <c r="G23" s="109"/>
      <c r="H23" s="109"/>
      <c r="I23" s="110"/>
    </row>
    <row r="24" spans="1:9" ht="27" customHeight="1" x14ac:dyDescent="0.3">
      <c r="A24" s="63"/>
      <c r="B24" s="26"/>
      <c r="C24" s="26"/>
      <c r="D24" s="26"/>
      <c r="E24" s="26"/>
      <c r="F24" s="26"/>
      <c r="G24" s="81"/>
      <c r="H24" s="26"/>
      <c r="I24" s="27"/>
    </row>
    <row r="25" spans="1:9" ht="26.25" x14ac:dyDescent="0.25">
      <c r="A25" s="97" t="s">
        <v>22</v>
      </c>
      <c r="B25" s="28"/>
      <c r="C25" s="29"/>
      <c r="D25" s="95" t="s">
        <v>110</v>
      </c>
      <c r="E25" s="4"/>
      <c r="F25" s="4"/>
      <c r="G25" s="83"/>
      <c r="H25" s="34"/>
      <c r="I25" s="35"/>
    </row>
    <row r="26" spans="1:9" x14ac:dyDescent="0.25">
      <c r="A26" s="68"/>
      <c r="B26" s="32"/>
      <c r="C26" s="33"/>
      <c r="D26" s="95"/>
      <c r="E26" s="4"/>
      <c r="F26" s="4"/>
      <c r="G26" s="83"/>
      <c r="H26" s="34"/>
      <c r="I26" s="35"/>
    </row>
    <row r="27" spans="1:9" x14ac:dyDescent="0.25">
      <c r="A27" s="65" t="s">
        <v>23</v>
      </c>
      <c r="B27" s="3"/>
      <c r="C27" s="5"/>
      <c r="D27" s="32"/>
      <c r="E27" s="4"/>
      <c r="F27" s="4" t="s">
        <v>24</v>
      </c>
      <c r="G27" s="83"/>
      <c r="H27" s="34">
        <v>45814</v>
      </c>
      <c r="I27" s="35"/>
    </row>
    <row r="28" spans="1:9" x14ac:dyDescent="0.25">
      <c r="A28" s="65" t="s">
        <v>25</v>
      </c>
      <c r="B28" s="3"/>
      <c r="C28" s="5"/>
      <c r="D28" s="3" t="s">
        <v>111</v>
      </c>
      <c r="E28" s="4"/>
      <c r="F28" s="4" t="s">
        <v>26</v>
      </c>
      <c r="G28" s="83"/>
      <c r="H28" s="36" t="s">
        <v>27</v>
      </c>
      <c r="I28" s="35"/>
    </row>
    <row r="29" spans="1:9" x14ac:dyDescent="0.25">
      <c r="A29" s="65" t="s">
        <v>28</v>
      </c>
      <c r="B29" s="3"/>
      <c r="C29" s="5"/>
      <c r="D29" s="3" t="s">
        <v>112</v>
      </c>
      <c r="E29" s="4"/>
      <c r="F29" s="4"/>
      <c r="G29" s="83"/>
      <c r="H29" s="37"/>
      <c r="I29" s="35"/>
    </row>
    <row r="30" spans="1:9" x14ac:dyDescent="0.25">
      <c r="A30" s="65"/>
      <c r="B30" s="3"/>
      <c r="C30" s="5"/>
      <c r="D30" s="3"/>
      <c r="E30" s="4"/>
      <c r="F30" s="4"/>
      <c r="G30" s="83"/>
      <c r="H30" s="37"/>
      <c r="I30" s="35"/>
    </row>
    <row r="31" spans="1:9" ht="30" x14ac:dyDescent="0.25">
      <c r="A31" s="69"/>
      <c r="B31" s="1"/>
      <c r="C31" s="2" t="s">
        <v>5</v>
      </c>
      <c r="D31" s="1" t="s">
        <v>6</v>
      </c>
      <c r="E31" s="1"/>
      <c r="F31" s="1"/>
      <c r="G31" s="87"/>
      <c r="H31" s="11" t="s">
        <v>8</v>
      </c>
      <c r="I31" s="44"/>
    </row>
    <row r="32" spans="1:9" x14ac:dyDescent="0.25">
      <c r="A32" s="70"/>
      <c r="B32" s="19"/>
      <c r="C32" s="20"/>
      <c r="D32" s="19"/>
      <c r="E32" s="19"/>
      <c r="F32" s="19"/>
      <c r="G32" s="88"/>
      <c r="H32" s="21"/>
      <c r="I32" s="62"/>
    </row>
    <row r="33" spans="1:9" ht="15.75" x14ac:dyDescent="0.25">
      <c r="A33" s="64" t="s">
        <v>29</v>
      </c>
      <c r="H33" s="45">
        <f>H34+H37</f>
        <v>0</v>
      </c>
      <c r="I33" s="46"/>
    </row>
    <row r="34" spans="1:9" s="17" customFormat="1" ht="45.75" customHeight="1" x14ac:dyDescent="0.25">
      <c r="A34" s="71"/>
      <c r="B34" s="13"/>
      <c r="C34" s="14" t="s">
        <v>20</v>
      </c>
      <c r="D34" s="13"/>
      <c r="E34" s="15"/>
      <c r="F34" s="15"/>
      <c r="G34" s="90"/>
      <c r="H34" s="16">
        <f>H38+H49</f>
        <v>0</v>
      </c>
      <c r="I34" s="47"/>
    </row>
    <row r="35" spans="1:9" s="18" customFormat="1" ht="24" customHeight="1" x14ac:dyDescent="0.25">
      <c r="A35" s="72"/>
      <c r="B35" s="48"/>
      <c r="C35" s="49" t="s">
        <v>41</v>
      </c>
      <c r="D35" s="50"/>
      <c r="E35" s="51"/>
      <c r="F35" s="51"/>
      <c r="G35" s="91"/>
      <c r="H35" s="52">
        <f>H50</f>
        <v>0</v>
      </c>
      <c r="I35" s="53"/>
    </row>
    <row r="36" spans="1:9" s="18" customFormat="1" ht="22.5" customHeight="1" x14ac:dyDescent="0.25">
      <c r="A36" s="72"/>
      <c r="B36" s="48"/>
      <c r="C36" s="49" t="s">
        <v>42</v>
      </c>
      <c r="D36" s="48"/>
      <c r="E36" s="54"/>
      <c r="F36" s="54"/>
      <c r="G36" s="92"/>
      <c r="H36" s="55">
        <f>H55</f>
        <v>0</v>
      </c>
      <c r="I36" s="53"/>
    </row>
    <row r="37" spans="1:9" s="17" customFormat="1" ht="24" customHeight="1" x14ac:dyDescent="0.25">
      <c r="A37" s="71"/>
      <c r="B37" s="13"/>
      <c r="C37" s="14" t="s">
        <v>31</v>
      </c>
      <c r="D37" s="13"/>
      <c r="E37" s="15"/>
      <c r="F37" s="15"/>
      <c r="G37" s="90"/>
      <c r="H37" s="16">
        <f>H130</f>
        <v>0</v>
      </c>
      <c r="I37" s="47"/>
    </row>
    <row r="38" spans="1:9" x14ac:dyDescent="0.25">
      <c r="A38" s="73"/>
      <c r="B38" s="56"/>
      <c r="C38" s="57"/>
      <c r="D38" s="56"/>
      <c r="E38" s="56"/>
      <c r="F38" s="56"/>
      <c r="G38" s="93"/>
      <c r="H38" s="58"/>
      <c r="I38" s="59"/>
    </row>
    <row r="39" spans="1:9" x14ac:dyDescent="0.25">
      <c r="A39" s="96"/>
      <c r="B39" s="19"/>
      <c r="C39" s="20"/>
      <c r="D39" s="19"/>
      <c r="E39" s="19"/>
      <c r="F39" s="19"/>
      <c r="G39" s="88"/>
      <c r="H39" s="21"/>
      <c r="I39" s="19"/>
    </row>
    <row r="40" spans="1:9" ht="27.75" customHeight="1" x14ac:dyDescent="0.3">
      <c r="A40" s="108" t="s">
        <v>21</v>
      </c>
      <c r="B40" s="109"/>
      <c r="C40" s="109"/>
      <c r="D40" s="109"/>
      <c r="E40" s="109"/>
      <c r="F40" s="109"/>
      <c r="G40" s="109"/>
      <c r="H40" s="109"/>
      <c r="I40" s="110"/>
    </row>
    <row r="41" spans="1:9" x14ac:dyDescent="0.25">
      <c r="A41" s="68" t="s">
        <v>22</v>
      </c>
      <c r="B41" s="32"/>
      <c r="C41" s="33"/>
      <c r="D41" s="95" t="s">
        <v>110</v>
      </c>
      <c r="E41" s="4"/>
      <c r="F41" s="4" t="s">
        <v>24</v>
      </c>
      <c r="G41" s="83"/>
      <c r="H41" s="34">
        <v>45814</v>
      </c>
      <c r="I41" s="35"/>
    </row>
    <row r="42" spans="1:9" x14ac:dyDescent="0.25">
      <c r="A42" s="68"/>
      <c r="B42" s="32"/>
      <c r="C42" s="33"/>
      <c r="D42" s="95"/>
      <c r="E42" s="4"/>
      <c r="F42" s="4"/>
      <c r="G42" s="83"/>
      <c r="H42" s="34"/>
      <c r="I42" s="35"/>
    </row>
    <row r="43" spans="1:9" x14ac:dyDescent="0.25">
      <c r="A43" s="65" t="s">
        <v>23</v>
      </c>
      <c r="B43" s="3"/>
      <c r="C43" s="5"/>
      <c r="D43" s="32"/>
      <c r="E43" s="4"/>
      <c r="F43" s="4"/>
      <c r="G43" s="83"/>
      <c r="H43" s="37"/>
      <c r="I43" s="35"/>
    </row>
    <row r="44" spans="1:9" x14ac:dyDescent="0.25">
      <c r="A44" s="65" t="s">
        <v>25</v>
      </c>
      <c r="B44" s="3"/>
      <c r="C44" s="5"/>
      <c r="D44" s="3" t="s">
        <v>111</v>
      </c>
      <c r="E44" s="4"/>
      <c r="F44" s="4" t="s">
        <v>26</v>
      </c>
      <c r="G44" s="83"/>
      <c r="H44" s="36" t="s">
        <v>27</v>
      </c>
      <c r="I44" s="35"/>
    </row>
    <row r="45" spans="1:9" x14ac:dyDescent="0.25">
      <c r="A45" s="65" t="s">
        <v>28</v>
      </c>
      <c r="B45" s="3"/>
      <c r="C45" s="5"/>
      <c r="D45" s="3" t="s">
        <v>112</v>
      </c>
      <c r="E45" s="4"/>
      <c r="F45" s="4"/>
      <c r="G45" s="83"/>
      <c r="H45" s="37"/>
      <c r="I45" s="35"/>
    </row>
    <row r="46" spans="1:9" x14ac:dyDescent="0.25">
      <c r="A46" s="65"/>
      <c r="B46" s="3"/>
      <c r="C46" s="5"/>
      <c r="D46" s="3"/>
      <c r="E46" s="4"/>
      <c r="F46" s="4"/>
      <c r="G46" s="83"/>
      <c r="H46" s="37"/>
      <c r="I46" s="35"/>
    </row>
    <row r="47" spans="1:9" ht="30" x14ac:dyDescent="0.25">
      <c r="A47" s="69" t="s">
        <v>3</v>
      </c>
      <c r="B47" s="1" t="s">
        <v>4</v>
      </c>
      <c r="C47" s="2" t="s">
        <v>5</v>
      </c>
      <c r="D47" s="1" t="s">
        <v>6</v>
      </c>
      <c r="E47" s="1" t="s">
        <v>0</v>
      </c>
      <c r="F47" s="1" t="s">
        <v>1</v>
      </c>
      <c r="G47" s="87" t="s">
        <v>7</v>
      </c>
      <c r="H47" s="11" t="s">
        <v>8</v>
      </c>
      <c r="I47" s="44" t="s">
        <v>9</v>
      </c>
    </row>
    <row r="48" spans="1:9" ht="15.75" x14ac:dyDescent="0.25">
      <c r="A48" s="64" t="s">
        <v>29</v>
      </c>
      <c r="H48" s="45">
        <f>H49+H130</f>
        <v>0</v>
      </c>
      <c r="I48" s="46"/>
    </row>
    <row r="49" spans="1:10" s="17" customFormat="1" ht="45.75" customHeight="1" x14ac:dyDescent="0.25">
      <c r="A49" s="71"/>
      <c r="B49" s="13"/>
      <c r="C49" s="14" t="s">
        <v>20</v>
      </c>
      <c r="D49" s="13"/>
      <c r="E49" s="15"/>
      <c r="F49" s="15"/>
      <c r="G49" s="90"/>
      <c r="H49" s="16">
        <f>H50+H55</f>
        <v>0</v>
      </c>
      <c r="I49" s="47"/>
    </row>
    <row r="50" spans="1:10" s="18" customFormat="1" ht="24" customHeight="1" x14ac:dyDescent="0.25">
      <c r="A50" s="72"/>
      <c r="B50" s="50"/>
      <c r="C50" s="61" t="s">
        <v>19</v>
      </c>
      <c r="D50" s="50"/>
      <c r="E50" s="51"/>
      <c r="F50" s="51"/>
      <c r="G50" s="91"/>
      <c r="H50" s="52">
        <f>SUM(H51:H54)</f>
        <v>0</v>
      </c>
      <c r="I50" s="53"/>
    </row>
    <row r="51" spans="1:10" s="119" customFormat="1" ht="23.25" x14ac:dyDescent="0.25">
      <c r="A51" s="120" t="s">
        <v>18</v>
      </c>
      <c r="B51" s="121" t="s">
        <v>11</v>
      </c>
      <c r="C51" s="122">
        <v>751000001</v>
      </c>
      <c r="D51" s="121" t="s">
        <v>148</v>
      </c>
      <c r="E51" s="115" t="s">
        <v>12</v>
      </c>
      <c r="F51" s="115">
        <v>14</v>
      </c>
      <c r="G51" s="123">
        <v>0</v>
      </c>
      <c r="H51" s="124">
        <f t="shared" ref="H51:H52" si="0">F51*G51</f>
        <v>0</v>
      </c>
      <c r="I51" s="125"/>
    </row>
    <row r="52" spans="1:10" s="119" customFormat="1" ht="23.25" x14ac:dyDescent="0.25">
      <c r="A52" s="111" t="s">
        <v>18</v>
      </c>
      <c r="B52" s="112" t="s">
        <v>10</v>
      </c>
      <c r="C52" s="113">
        <v>713492151</v>
      </c>
      <c r="D52" s="112" t="s">
        <v>64</v>
      </c>
      <c r="E52" s="114" t="s">
        <v>12</v>
      </c>
      <c r="F52" s="114">
        <v>14</v>
      </c>
      <c r="G52" s="116">
        <v>0</v>
      </c>
      <c r="H52" s="117">
        <f t="shared" si="0"/>
        <v>0</v>
      </c>
      <c r="I52" s="118"/>
    </row>
    <row r="53" spans="1:10" s="119" customFormat="1" ht="23.25" x14ac:dyDescent="0.25">
      <c r="A53" s="120" t="s">
        <v>103</v>
      </c>
      <c r="B53" s="121" t="s">
        <v>11</v>
      </c>
      <c r="C53" s="122">
        <v>751000002</v>
      </c>
      <c r="D53" s="121" t="s">
        <v>149</v>
      </c>
      <c r="E53" s="115" t="s">
        <v>12</v>
      </c>
      <c r="F53" s="115">
        <v>22</v>
      </c>
      <c r="G53" s="123">
        <v>0</v>
      </c>
      <c r="H53" s="124">
        <f t="shared" ref="H53:H54" si="1">F53*G53</f>
        <v>0</v>
      </c>
      <c r="I53" s="125"/>
    </row>
    <row r="54" spans="1:10" s="119" customFormat="1" ht="23.25" x14ac:dyDescent="0.25">
      <c r="A54" s="111" t="s">
        <v>103</v>
      </c>
      <c r="B54" s="112" t="s">
        <v>10</v>
      </c>
      <c r="C54" s="113">
        <v>713492151</v>
      </c>
      <c r="D54" s="112" t="s">
        <v>64</v>
      </c>
      <c r="E54" s="114" t="s">
        <v>12</v>
      </c>
      <c r="F54" s="114">
        <v>22</v>
      </c>
      <c r="G54" s="116">
        <v>0</v>
      </c>
      <c r="H54" s="117">
        <f t="shared" si="1"/>
        <v>0</v>
      </c>
      <c r="I54" s="118"/>
    </row>
    <row r="55" spans="1:10" s="150" customFormat="1" ht="22.5" customHeight="1" x14ac:dyDescent="0.25">
      <c r="A55" s="143"/>
      <c r="B55" s="144"/>
      <c r="C55" s="145" t="s">
        <v>30</v>
      </c>
      <c r="D55" s="144"/>
      <c r="E55" s="146"/>
      <c r="F55" s="146"/>
      <c r="G55" s="147"/>
      <c r="H55" s="148">
        <f>SUM(H56:H129)</f>
        <v>0</v>
      </c>
      <c r="I55" s="149"/>
    </row>
    <row r="56" spans="1:10" s="119" customFormat="1" ht="18" customHeight="1" x14ac:dyDescent="0.25">
      <c r="A56" s="136" t="s">
        <v>81</v>
      </c>
      <c r="B56" s="137"/>
      <c r="C56" s="138"/>
      <c r="D56" s="137"/>
      <c r="E56" s="139"/>
      <c r="F56" s="139"/>
      <c r="G56" s="140"/>
      <c r="H56" s="141"/>
      <c r="I56" s="142"/>
    </row>
    <row r="57" spans="1:10" s="119" customFormat="1" ht="58.5" customHeight="1" x14ac:dyDescent="0.25">
      <c r="A57" s="120" t="s">
        <v>59</v>
      </c>
      <c r="B57" s="121" t="s">
        <v>11</v>
      </c>
      <c r="C57" s="122">
        <v>751000003</v>
      </c>
      <c r="D57" s="121" t="s">
        <v>113</v>
      </c>
      <c r="E57" s="115" t="s">
        <v>2</v>
      </c>
      <c r="F57" s="115">
        <v>1</v>
      </c>
      <c r="G57" s="123">
        <v>0</v>
      </c>
      <c r="H57" s="124">
        <f t="shared" ref="H57" si="2">F57*G57</f>
        <v>0</v>
      </c>
      <c r="I57" s="125"/>
    </row>
    <row r="58" spans="1:10" s="119" customFormat="1" ht="23.25" x14ac:dyDescent="0.25">
      <c r="A58" s="111" t="s">
        <v>59</v>
      </c>
      <c r="B58" s="112" t="s">
        <v>10</v>
      </c>
      <c r="C58" s="113">
        <v>751611121</v>
      </c>
      <c r="D58" s="112" t="s">
        <v>157</v>
      </c>
      <c r="E58" s="114" t="s">
        <v>2</v>
      </c>
      <c r="F58" s="114">
        <v>1</v>
      </c>
      <c r="G58" s="116">
        <v>0</v>
      </c>
      <c r="H58" s="117">
        <f t="shared" ref="H58" si="3">F58*G58</f>
        <v>0</v>
      </c>
      <c r="I58" s="118"/>
    </row>
    <row r="59" spans="1:10" s="134" customFormat="1" ht="27.75" customHeight="1" x14ac:dyDescent="0.25">
      <c r="A59" s="127" t="s">
        <v>60</v>
      </c>
      <c r="B59" s="128" t="s">
        <v>11</v>
      </c>
      <c r="C59" s="122">
        <v>751000004</v>
      </c>
      <c r="D59" s="128" t="s">
        <v>116</v>
      </c>
      <c r="E59" s="129" t="s">
        <v>2</v>
      </c>
      <c r="F59" s="129">
        <v>3</v>
      </c>
      <c r="G59" s="130">
        <v>0</v>
      </c>
      <c r="H59" s="131">
        <f t="shared" ref="H59:H60" si="4">F59*G59</f>
        <v>0</v>
      </c>
      <c r="I59" s="132"/>
      <c r="J59" s="133"/>
    </row>
    <row r="60" spans="1:10" s="119" customFormat="1" x14ac:dyDescent="0.25">
      <c r="A60" s="111" t="s">
        <v>60</v>
      </c>
      <c r="B60" s="112" t="s">
        <v>10</v>
      </c>
      <c r="C60" s="113">
        <v>751344124</v>
      </c>
      <c r="D60" s="112" t="s">
        <v>94</v>
      </c>
      <c r="E60" s="114" t="s">
        <v>2</v>
      </c>
      <c r="F60" s="114">
        <v>3</v>
      </c>
      <c r="G60" s="116">
        <v>0</v>
      </c>
      <c r="H60" s="117">
        <f t="shared" si="4"/>
        <v>0</v>
      </c>
      <c r="I60" s="118"/>
    </row>
    <row r="61" spans="1:10" s="134" customFormat="1" ht="27.75" customHeight="1" x14ac:dyDescent="0.25">
      <c r="A61" s="127" t="s">
        <v>61</v>
      </c>
      <c r="B61" s="128" t="s">
        <v>11</v>
      </c>
      <c r="C61" s="122">
        <v>751000005</v>
      </c>
      <c r="D61" s="128" t="s">
        <v>117</v>
      </c>
      <c r="E61" s="129" t="s">
        <v>2</v>
      </c>
      <c r="F61" s="129">
        <v>1</v>
      </c>
      <c r="G61" s="130">
        <v>0</v>
      </c>
      <c r="H61" s="131">
        <f t="shared" ref="H61:H62" si="5">F61*G61</f>
        <v>0</v>
      </c>
      <c r="I61" s="132"/>
      <c r="J61" s="133"/>
    </row>
    <row r="62" spans="1:10" s="119" customFormat="1" x14ac:dyDescent="0.25">
      <c r="A62" s="111" t="s">
        <v>61</v>
      </c>
      <c r="B62" s="112" t="s">
        <v>10</v>
      </c>
      <c r="C62" s="113">
        <v>751344124</v>
      </c>
      <c r="D62" s="112" t="s">
        <v>94</v>
      </c>
      <c r="E62" s="114" t="s">
        <v>2</v>
      </c>
      <c r="F62" s="114">
        <v>1.5</v>
      </c>
      <c r="G62" s="116">
        <v>0</v>
      </c>
      <c r="H62" s="117">
        <f t="shared" si="5"/>
        <v>0</v>
      </c>
      <c r="I62" s="118"/>
    </row>
    <row r="63" spans="1:10" s="119" customFormat="1" ht="27.75" customHeight="1" x14ac:dyDescent="0.25">
      <c r="A63" s="120" t="s">
        <v>62</v>
      </c>
      <c r="B63" s="121" t="s">
        <v>11</v>
      </c>
      <c r="C63" s="122">
        <v>751000006</v>
      </c>
      <c r="D63" s="121" t="s">
        <v>131</v>
      </c>
      <c r="E63" s="115" t="s">
        <v>2</v>
      </c>
      <c r="F63" s="115">
        <v>2</v>
      </c>
      <c r="G63" s="123">
        <v>0</v>
      </c>
      <c r="H63" s="124">
        <f t="shared" ref="H63:H68" si="6">F63*G63</f>
        <v>0</v>
      </c>
      <c r="I63" s="125"/>
      <c r="J63" s="135"/>
    </row>
    <row r="64" spans="1:10" s="119" customFormat="1" x14ac:dyDescent="0.25">
      <c r="A64" s="111" t="s">
        <v>62</v>
      </c>
      <c r="B64" s="112" t="s">
        <v>10</v>
      </c>
      <c r="C64" s="113">
        <v>751344113</v>
      </c>
      <c r="D64" s="112" t="s">
        <v>132</v>
      </c>
      <c r="E64" s="114" t="s">
        <v>2</v>
      </c>
      <c r="F64" s="114">
        <v>2</v>
      </c>
      <c r="G64" s="116">
        <v>0</v>
      </c>
      <c r="H64" s="117">
        <f t="shared" si="6"/>
        <v>0</v>
      </c>
      <c r="I64" s="118"/>
    </row>
    <row r="65" spans="1:10" s="119" customFormat="1" ht="27.75" customHeight="1" x14ac:dyDescent="0.25">
      <c r="A65" s="120" t="s">
        <v>128</v>
      </c>
      <c r="B65" s="121" t="s">
        <v>11</v>
      </c>
      <c r="C65" s="122">
        <v>751000007</v>
      </c>
      <c r="D65" s="121" t="s">
        <v>97</v>
      </c>
      <c r="E65" s="115" t="s">
        <v>2</v>
      </c>
      <c r="F65" s="115">
        <v>10</v>
      </c>
      <c r="G65" s="123">
        <v>0</v>
      </c>
      <c r="H65" s="124">
        <f t="shared" si="6"/>
        <v>0</v>
      </c>
      <c r="I65" s="125"/>
      <c r="J65" s="135"/>
    </row>
    <row r="66" spans="1:10" s="119" customFormat="1" x14ac:dyDescent="0.25">
      <c r="A66" s="111" t="s">
        <v>128</v>
      </c>
      <c r="B66" s="112" t="s">
        <v>10</v>
      </c>
      <c r="C66" s="113">
        <v>751344112</v>
      </c>
      <c r="D66" s="112" t="s">
        <v>75</v>
      </c>
      <c r="E66" s="114" t="s">
        <v>2</v>
      </c>
      <c r="F66" s="114">
        <v>10</v>
      </c>
      <c r="G66" s="116">
        <v>0</v>
      </c>
      <c r="H66" s="117">
        <f t="shared" si="6"/>
        <v>0</v>
      </c>
      <c r="I66" s="118"/>
    </row>
    <row r="67" spans="1:10" s="119" customFormat="1" ht="27.75" customHeight="1" x14ac:dyDescent="0.25">
      <c r="A67" s="120" t="s">
        <v>158</v>
      </c>
      <c r="B67" s="121" t="s">
        <v>11</v>
      </c>
      <c r="C67" s="122">
        <v>751000008</v>
      </c>
      <c r="D67" s="121" t="s">
        <v>159</v>
      </c>
      <c r="E67" s="115" t="s">
        <v>2</v>
      </c>
      <c r="F67" s="115">
        <v>2</v>
      </c>
      <c r="G67" s="123">
        <v>0</v>
      </c>
      <c r="H67" s="124">
        <f t="shared" si="6"/>
        <v>0</v>
      </c>
      <c r="I67" s="125"/>
      <c r="J67" s="135"/>
    </row>
    <row r="68" spans="1:10" s="119" customFormat="1" x14ac:dyDescent="0.25">
      <c r="A68" s="111" t="s">
        <v>158</v>
      </c>
      <c r="B68" s="112" t="s">
        <v>10</v>
      </c>
      <c r="C68" s="113">
        <v>751344112</v>
      </c>
      <c r="D68" s="112" t="s">
        <v>75</v>
      </c>
      <c r="E68" s="114" t="s">
        <v>2</v>
      </c>
      <c r="F68" s="114">
        <v>2</v>
      </c>
      <c r="G68" s="116">
        <v>0</v>
      </c>
      <c r="H68" s="117">
        <f t="shared" si="6"/>
        <v>0</v>
      </c>
      <c r="I68" s="118"/>
    </row>
    <row r="69" spans="1:10" s="134" customFormat="1" ht="23.25" x14ac:dyDescent="0.25">
      <c r="A69" s="127" t="s">
        <v>63</v>
      </c>
      <c r="B69" s="128" t="s">
        <v>11</v>
      </c>
      <c r="C69" s="122">
        <v>751000009</v>
      </c>
      <c r="D69" s="128" t="s">
        <v>93</v>
      </c>
      <c r="E69" s="129" t="s">
        <v>2</v>
      </c>
      <c r="F69" s="129">
        <v>3</v>
      </c>
      <c r="G69" s="130">
        <v>0</v>
      </c>
      <c r="H69" s="131">
        <f t="shared" ref="H69:H71" si="7">F69*G69</f>
        <v>0</v>
      </c>
      <c r="I69" s="132"/>
      <c r="J69" s="133"/>
    </row>
    <row r="70" spans="1:10" s="119" customFormat="1" x14ac:dyDescent="0.25">
      <c r="A70" s="111" t="s">
        <v>63</v>
      </c>
      <c r="B70" s="112" t="s">
        <v>10</v>
      </c>
      <c r="C70" s="113">
        <v>751311092</v>
      </c>
      <c r="D70" s="112" t="s">
        <v>72</v>
      </c>
      <c r="E70" s="114" t="s">
        <v>2</v>
      </c>
      <c r="F70" s="114">
        <v>3</v>
      </c>
      <c r="G70" s="116">
        <v>0</v>
      </c>
      <c r="H70" s="117">
        <f t="shared" si="7"/>
        <v>0</v>
      </c>
      <c r="I70" s="118"/>
    </row>
    <row r="71" spans="1:10" s="134" customFormat="1" x14ac:dyDescent="0.25">
      <c r="A71" s="127" t="s">
        <v>66</v>
      </c>
      <c r="B71" s="128" t="s">
        <v>11</v>
      </c>
      <c r="C71" s="126">
        <v>42972209</v>
      </c>
      <c r="D71" s="128" t="s">
        <v>129</v>
      </c>
      <c r="E71" s="129" t="s">
        <v>2</v>
      </c>
      <c r="F71" s="129">
        <v>3</v>
      </c>
      <c r="G71" s="130">
        <v>0</v>
      </c>
      <c r="H71" s="131">
        <f t="shared" si="7"/>
        <v>0</v>
      </c>
      <c r="I71" s="132"/>
      <c r="J71" s="133"/>
    </row>
    <row r="72" spans="1:10" s="119" customFormat="1" x14ac:dyDescent="0.25">
      <c r="A72" s="111" t="s">
        <v>66</v>
      </c>
      <c r="B72" s="112" t="s">
        <v>10</v>
      </c>
      <c r="C72" s="113">
        <v>751322012</v>
      </c>
      <c r="D72" s="112" t="s">
        <v>95</v>
      </c>
      <c r="E72" s="114" t="s">
        <v>2</v>
      </c>
      <c r="F72" s="114">
        <v>3</v>
      </c>
      <c r="G72" s="116">
        <v>0</v>
      </c>
      <c r="H72" s="117">
        <f>F72*G72</f>
        <v>0</v>
      </c>
      <c r="I72" s="118"/>
    </row>
    <row r="73" spans="1:10" s="134" customFormat="1" x14ac:dyDescent="0.25">
      <c r="A73" s="127" t="s">
        <v>67</v>
      </c>
      <c r="B73" s="128" t="s">
        <v>11</v>
      </c>
      <c r="C73" s="126">
        <v>42972215</v>
      </c>
      <c r="D73" s="128" t="s">
        <v>71</v>
      </c>
      <c r="E73" s="129" t="s">
        <v>2</v>
      </c>
      <c r="F73" s="129">
        <v>5</v>
      </c>
      <c r="G73" s="130">
        <v>0</v>
      </c>
      <c r="H73" s="131">
        <f t="shared" ref="H73" si="8">F73*G73</f>
        <v>0</v>
      </c>
      <c r="I73" s="132"/>
      <c r="J73" s="133"/>
    </row>
    <row r="74" spans="1:10" s="119" customFormat="1" x14ac:dyDescent="0.25">
      <c r="A74" s="111" t="s">
        <v>67</v>
      </c>
      <c r="B74" s="112" t="s">
        <v>10</v>
      </c>
      <c r="C74" s="113">
        <v>751322012</v>
      </c>
      <c r="D74" s="112" t="s">
        <v>95</v>
      </c>
      <c r="E74" s="114" t="s">
        <v>2</v>
      </c>
      <c r="F74" s="114">
        <v>5</v>
      </c>
      <c r="G74" s="116">
        <v>0</v>
      </c>
      <c r="H74" s="117">
        <f t="shared" ref="H74:H85" si="9">F74*G74</f>
        <v>0</v>
      </c>
      <c r="I74" s="118"/>
    </row>
    <row r="75" spans="1:10" s="134" customFormat="1" x14ac:dyDescent="0.25">
      <c r="A75" s="127" t="s">
        <v>68</v>
      </c>
      <c r="B75" s="128" t="s">
        <v>11</v>
      </c>
      <c r="C75" s="126">
        <v>42972206</v>
      </c>
      <c r="D75" s="128" t="s">
        <v>130</v>
      </c>
      <c r="E75" s="129" t="s">
        <v>2</v>
      </c>
      <c r="F75" s="129">
        <v>1</v>
      </c>
      <c r="G75" s="130">
        <v>0</v>
      </c>
      <c r="H75" s="131">
        <f t="shared" si="9"/>
        <v>0</v>
      </c>
      <c r="I75" s="132"/>
      <c r="J75" s="133"/>
    </row>
    <row r="76" spans="1:10" ht="30" x14ac:dyDescent="0.25">
      <c r="A76" s="69" t="s">
        <v>3</v>
      </c>
      <c r="B76" s="1" t="s">
        <v>4</v>
      </c>
      <c r="C76" s="2" t="s">
        <v>5</v>
      </c>
      <c r="D76" s="1" t="s">
        <v>6</v>
      </c>
      <c r="E76" s="1" t="s">
        <v>0</v>
      </c>
      <c r="F76" s="1" t="s">
        <v>1</v>
      </c>
      <c r="G76" s="87" t="s">
        <v>7</v>
      </c>
      <c r="H76" s="11" t="s">
        <v>8</v>
      </c>
      <c r="I76" s="44" t="s">
        <v>9</v>
      </c>
    </row>
    <row r="77" spans="1:10" s="119" customFormat="1" x14ac:dyDescent="0.25">
      <c r="A77" s="111" t="s">
        <v>68</v>
      </c>
      <c r="B77" s="112" t="s">
        <v>10</v>
      </c>
      <c r="C77" s="113">
        <v>751322012</v>
      </c>
      <c r="D77" s="112" t="s">
        <v>95</v>
      </c>
      <c r="E77" s="114" t="s">
        <v>2</v>
      </c>
      <c r="F77" s="114">
        <v>1</v>
      </c>
      <c r="G77" s="116">
        <v>0</v>
      </c>
      <c r="H77" s="117">
        <f t="shared" si="9"/>
        <v>0</v>
      </c>
      <c r="I77" s="118"/>
    </row>
    <row r="78" spans="1:10" s="134" customFormat="1" x14ac:dyDescent="0.25">
      <c r="A78" s="127" t="s">
        <v>69</v>
      </c>
      <c r="B78" s="128" t="s">
        <v>11</v>
      </c>
      <c r="C78" s="126">
        <v>42972212</v>
      </c>
      <c r="D78" s="128" t="s">
        <v>70</v>
      </c>
      <c r="E78" s="129" t="s">
        <v>2</v>
      </c>
      <c r="F78" s="129">
        <v>3</v>
      </c>
      <c r="G78" s="130">
        <v>0</v>
      </c>
      <c r="H78" s="131">
        <f t="shared" si="9"/>
        <v>0</v>
      </c>
      <c r="I78" s="132"/>
      <c r="J78" s="133"/>
    </row>
    <row r="79" spans="1:10" s="119" customFormat="1" x14ac:dyDescent="0.25">
      <c r="A79" s="111" t="s">
        <v>69</v>
      </c>
      <c r="B79" s="112" t="s">
        <v>10</v>
      </c>
      <c r="C79" s="113">
        <v>751322012</v>
      </c>
      <c r="D79" s="112" t="s">
        <v>95</v>
      </c>
      <c r="E79" s="114" t="s">
        <v>2</v>
      </c>
      <c r="F79" s="114">
        <v>3</v>
      </c>
      <c r="G79" s="116">
        <v>0</v>
      </c>
      <c r="H79" s="117">
        <f t="shared" si="9"/>
        <v>0</v>
      </c>
      <c r="I79" s="118"/>
    </row>
    <row r="80" spans="1:10" s="134" customFormat="1" x14ac:dyDescent="0.25">
      <c r="A80" s="127" t="s">
        <v>138</v>
      </c>
      <c r="B80" s="128" t="s">
        <v>11</v>
      </c>
      <c r="C80" s="126">
        <v>751000010</v>
      </c>
      <c r="D80" s="128" t="s">
        <v>139</v>
      </c>
      <c r="E80" s="129" t="s">
        <v>2</v>
      </c>
      <c r="F80" s="129">
        <v>1</v>
      </c>
      <c r="G80" s="130">
        <v>0</v>
      </c>
      <c r="H80" s="131">
        <f t="shared" si="9"/>
        <v>0</v>
      </c>
      <c r="I80" s="132"/>
      <c r="J80" s="133"/>
    </row>
    <row r="81" spans="1:10" s="119" customFormat="1" x14ac:dyDescent="0.25">
      <c r="A81" s="111" t="s">
        <v>138</v>
      </c>
      <c r="B81" s="112" t="s">
        <v>10</v>
      </c>
      <c r="C81" s="113">
        <v>751514764</v>
      </c>
      <c r="D81" s="112" t="s">
        <v>135</v>
      </c>
      <c r="E81" s="114" t="s">
        <v>2</v>
      </c>
      <c r="F81" s="114">
        <v>1</v>
      </c>
      <c r="G81" s="116">
        <v>0</v>
      </c>
      <c r="H81" s="117">
        <f t="shared" si="9"/>
        <v>0</v>
      </c>
      <c r="I81" s="118"/>
    </row>
    <row r="82" spans="1:10" s="134" customFormat="1" x14ac:dyDescent="0.25">
      <c r="A82" s="127" t="s">
        <v>133</v>
      </c>
      <c r="B82" s="128" t="s">
        <v>11</v>
      </c>
      <c r="C82" s="126">
        <v>42981035</v>
      </c>
      <c r="D82" s="128" t="s">
        <v>134</v>
      </c>
      <c r="E82" s="129" t="s">
        <v>2</v>
      </c>
      <c r="F82" s="129">
        <v>1</v>
      </c>
      <c r="G82" s="130">
        <v>0</v>
      </c>
      <c r="H82" s="131">
        <f t="shared" si="9"/>
        <v>0</v>
      </c>
      <c r="I82" s="132"/>
      <c r="J82" s="133"/>
    </row>
    <row r="83" spans="1:10" s="119" customFormat="1" x14ac:dyDescent="0.25">
      <c r="A83" s="111" t="s">
        <v>133</v>
      </c>
      <c r="B83" s="112" t="s">
        <v>10</v>
      </c>
      <c r="C83" s="113">
        <v>751514764</v>
      </c>
      <c r="D83" s="112" t="s">
        <v>135</v>
      </c>
      <c r="E83" s="114" t="s">
        <v>2</v>
      </c>
      <c r="F83" s="114">
        <v>1</v>
      </c>
      <c r="G83" s="116">
        <v>0</v>
      </c>
      <c r="H83" s="117">
        <f t="shared" si="9"/>
        <v>0</v>
      </c>
      <c r="I83" s="118"/>
    </row>
    <row r="84" spans="1:10" s="134" customFormat="1" ht="23.25" x14ac:dyDescent="0.25">
      <c r="A84" s="127" t="s">
        <v>136</v>
      </c>
      <c r="B84" s="128" t="s">
        <v>11</v>
      </c>
      <c r="C84" s="126">
        <v>751000011</v>
      </c>
      <c r="D84" s="128" t="s">
        <v>137</v>
      </c>
      <c r="E84" s="129" t="s">
        <v>2</v>
      </c>
      <c r="F84" s="129">
        <v>2</v>
      </c>
      <c r="G84" s="130">
        <v>0</v>
      </c>
      <c r="H84" s="131">
        <f t="shared" si="9"/>
        <v>0</v>
      </c>
      <c r="I84" s="132"/>
      <c r="J84" s="133"/>
    </row>
    <row r="85" spans="1:10" s="119" customFormat="1" x14ac:dyDescent="0.25">
      <c r="A85" s="111" t="s">
        <v>136</v>
      </c>
      <c r="B85" s="112" t="s">
        <v>10</v>
      </c>
      <c r="C85" s="113">
        <v>751514764</v>
      </c>
      <c r="D85" s="112" t="s">
        <v>135</v>
      </c>
      <c r="E85" s="114" t="s">
        <v>2</v>
      </c>
      <c r="F85" s="114">
        <v>2</v>
      </c>
      <c r="G85" s="116">
        <v>0</v>
      </c>
      <c r="H85" s="117">
        <f t="shared" si="9"/>
        <v>0</v>
      </c>
      <c r="I85" s="118"/>
    </row>
    <row r="86" spans="1:10" s="119" customFormat="1" ht="27.75" customHeight="1" x14ac:dyDescent="0.25">
      <c r="A86" s="120" t="s">
        <v>118</v>
      </c>
      <c r="B86" s="121" t="s">
        <v>11</v>
      </c>
      <c r="C86" s="122">
        <v>751000012</v>
      </c>
      <c r="D86" s="121" t="s">
        <v>85</v>
      </c>
      <c r="E86" s="115" t="s">
        <v>2</v>
      </c>
      <c r="F86" s="115">
        <v>10</v>
      </c>
      <c r="G86" s="123">
        <v>0</v>
      </c>
      <c r="H86" s="124">
        <f t="shared" ref="H86:H89" si="10">F86*G86</f>
        <v>0</v>
      </c>
      <c r="I86" s="125"/>
      <c r="J86" s="135"/>
    </row>
    <row r="87" spans="1:10" s="119" customFormat="1" x14ac:dyDescent="0.25">
      <c r="A87" s="111" t="s">
        <v>118</v>
      </c>
      <c r="B87" s="112" t="s">
        <v>10</v>
      </c>
      <c r="C87" s="113">
        <v>751000013</v>
      </c>
      <c r="D87" s="112" t="s">
        <v>96</v>
      </c>
      <c r="E87" s="114" t="s">
        <v>2</v>
      </c>
      <c r="F87" s="114">
        <v>10</v>
      </c>
      <c r="G87" s="116">
        <v>0</v>
      </c>
      <c r="H87" s="117">
        <f t="shared" si="10"/>
        <v>0</v>
      </c>
      <c r="I87" s="118"/>
    </row>
    <row r="88" spans="1:10" s="119" customFormat="1" ht="27.75" customHeight="1" x14ac:dyDescent="0.25">
      <c r="A88" s="120" t="s">
        <v>119</v>
      </c>
      <c r="B88" s="121" t="s">
        <v>11</v>
      </c>
      <c r="C88" s="122">
        <v>751000014</v>
      </c>
      <c r="D88" s="121" t="s">
        <v>120</v>
      </c>
      <c r="E88" s="115" t="s">
        <v>2</v>
      </c>
      <c r="F88" s="115">
        <v>4</v>
      </c>
      <c r="G88" s="123">
        <v>0</v>
      </c>
      <c r="H88" s="124">
        <f t="shared" si="10"/>
        <v>0</v>
      </c>
      <c r="I88" s="125"/>
      <c r="J88" s="135"/>
    </row>
    <row r="89" spans="1:10" s="119" customFormat="1" x14ac:dyDescent="0.25">
      <c r="A89" s="111" t="s">
        <v>119</v>
      </c>
      <c r="B89" s="112" t="s">
        <v>10</v>
      </c>
      <c r="C89" s="113">
        <v>751000015</v>
      </c>
      <c r="D89" s="112" t="s">
        <v>126</v>
      </c>
      <c r="E89" s="114" t="s">
        <v>2</v>
      </c>
      <c r="F89" s="114">
        <v>4</v>
      </c>
      <c r="G89" s="116">
        <f>0.1*G88</f>
        <v>0</v>
      </c>
      <c r="H89" s="117">
        <f t="shared" si="10"/>
        <v>0</v>
      </c>
      <c r="I89" s="118"/>
    </row>
    <row r="90" spans="1:10" s="119" customFormat="1" ht="27.75" customHeight="1" x14ac:dyDescent="0.25">
      <c r="A90" s="120" t="s">
        <v>82</v>
      </c>
      <c r="B90" s="121" t="s">
        <v>11</v>
      </c>
      <c r="C90" s="122">
        <v>751000016</v>
      </c>
      <c r="D90" s="121" t="s">
        <v>122</v>
      </c>
      <c r="E90" s="115" t="s">
        <v>2</v>
      </c>
      <c r="F90" s="115">
        <v>3</v>
      </c>
      <c r="G90" s="123">
        <v>0</v>
      </c>
      <c r="H90" s="124">
        <f t="shared" ref="H90:H91" si="11">F90*G90</f>
        <v>0</v>
      </c>
      <c r="I90" s="125"/>
      <c r="J90" s="135"/>
    </row>
    <row r="91" spans="1:10" s="119" customFormat="1" x14ac:dyDescent="0.25">
      <c r="A91" s="111" t="s">
        <v>82</v>
      </c>
      <c r="B91" s="112" t="s">
        <v>10</v>
      </c>
      <c r="C91" s="113">
        <v>751000017</v>
      </c>
      <c r="D91" s="112" t="s">
        <v>125</v>
      </c>
      <c r="E91" s="114" t="s">
        <v>2</v>
      </c>
      <c r="F91" s="114">
        <v>3</v>
      </c>
      <c r="G91" s="116">
        <v>0</v>
      </c>
      <c r="H91" s="117">
        <f t="shared" si="11"/>
        <v>0</v>
      </c>
      <c r="I91" s="118"/>
    </row>
    <row r="92" spans="1:10" s="119" customFormat="1" ht="27.75" customHeight="1" x14ac:dyDescent="0.25">
      <c r="A92" s="120" t="s">
        <v>83</v>
      </c>
      <c r="B92" s="121" t="s">
        <v>11</v>
      </c>
      <c r="C92" s="122">
        <v>751000018</v>
      </c>
      <c r="D92" s="121" t="s">
        <v>121</v>
      </c>
      <c r="E92" s="115" t="s">
        <v>2</v>
      </c>
      <c r="F92" s="115">
        <v>8</v>
      </c>
      <c r="G92" s="123">
        <v>0</v>
      </c>
      <c r="H92" s="124">
        <f t="shared" ref="H92:H93" si="12">F92*G92</f>
        <v>0</v>
      </c>
      <c r="I92" s="125"/>
      <c r="J92" s="135"/>
    </row>
    <row r="93" spans="1:10" s="119" customFormat="1" x14ac:dyDescent="0.25">
      <c r="A93" s="111" t="s">
        <v>83</v>
      </c>
      <c r="B93" s="112" t="s">
        <v>10</v>
      </c>
      <c r="C93" s="113">
        <v>751000019</v>
      </c>
      <c r="D93" s="112" t="s">
        <v>124</v>
      </c>
      <c r="E93" s="114" t="s">
        <v>2</v>
      </c>
      <c r="F93" s="114">
        <v>8</v>
      </c>
      <c r="G93" s="116">
        <v>0</v>
      </c>
      <c r="H93" s="117">
        <f t="shared" si="12"/>
        <v>0</v>
      </c>
      <c r="I93" s="118"/>
    </row>
    <row r="94" spans="1:10" s="119" customFormat="1" ht="27.75" customHeight="1" x14ac:dyDescent="0.25">
      <c r="A94" s="120" t="s">
        <v>84</v>
      </c>
      <c r="B94" s="121" t="s">
        <v>11</v>
      </c>
      <c r="C94" s="122">
        <v>751000020</v>
      </c>
      <c r="D94" s="121" t="s">
        <v>123</v>
      </c>
      <c r="E94" s="115" t="s">
        <v>2</v>
      </c>
      <c r="F94" s="115">
        <v>2</v>
      </c>
      <c r="G94" s="123">
        <v>0</v>
      </c>
      <c r="H94" s="124">
        <f t="shared" ref="H94:H95" si="13">F94*G94</f>
        <v>0</v>
      </c>
      <c r="I94" s="125"/>
      <c r="J94" s="135"/>
    </row>
    <row r="95" spans="1:10" s="119" customFormat="1" x14ac:dyDescent="0.25">
      <c r="A95" s="111" t="s">
        <v>84</v>
      </c>
      <c r="B95" s="112" t="s">
        <v>10</v>
      </c>
      <c r="C95" s="113">
        <v>751000021</v>
      </c>
      <c r="D95" s="112" t="s">
        <v>127</v>
      </c>
      <c r="E95" s="114" t="s">
        <v>2</v>
      </c>
      <c r="F95" s="114">
        <v>2</v>
      </c>
      <c r="G95" s="116">
        <v>0</v>
      </c>
      <c r="H95" s="117">
        <f t="shared" si="13"/>
        <v>0</v>
      </c>
      <c r="I95" s="118"/>
    </row>
    <row r="96" spans="1:10" s="119" customFormat="1" ht="18" customHeight="1" x14ac:dyDescent="0.25">
      <c r="A96" s="136" t="s">
        <v>140</v>
      </c>
      <c r="B96" s="137"/>
      <c r="C96" s="138"/>
      <c r="D96" s="137"/>
      <c r="E96" s="139"/>
      <c r="F96" s="139"/>
      <c r="G96" s="140"/>
      <c r="H96" s="141"/>
      <c r="I96" s="142"/>
    </row>
    <row r="97" spans="1:9" s="119" customFormat="1" ht="45.75" x14ac:dyDescent="0.25">
      <c r="A97" s="120" t="s">
        <v>73</v>
      </c>
      <c r="B97" s="121" t="s">
        <v>11</v>
      </c>
      <c r="C97" s="122">
        <v>751000022</v>
      </c>
      <c r="D97" s="121" t="s">
        <v>141</v>
      </c>
      <c r="E97" s="115" t="s">
        <v>2</v>
      </c>
      <c r="F97" s="115">
        <v>1</v>
      </c>
      <c r="G97" s="123">
        <v>0</v>
      </c>
      <c r="H97" s="124">
        <f t="shared" ref="H97:H98" si="14">F97*G97</f>
        <v>0</v>
      </c>
      <c r="I97" s="125"/>
    </row>
    <row r="98" spans="1:9" s="119" customFormat="1" ht="23.25" x14ac:dyDescent="0.25">
      <c r="A98" s="111" t="s">
        <v>73</v>
      </c>
      <c r="B98" s="112" t="s">
        <v>10</v>
      </c>
      <c r="C98" s="113">
        <v>751721111</v>
      </c>
      <c r="D98" s="112" t="s">
        <v>143</v>
      </c>
      <c r="E98" s="114" t="s">
        <v>2</v>
      </c>
      <c r="F98" s="114">
        <v>1</v>
      </c>
      <c r="G98" s="116">
        <v>0</v>
      </c>
      <c r="H98" s="117">
        <f t="shared" si="14"/>
        <v>0</v>
      </c>
      <c r="I98" s="118"/>
    </row>
    <row r="99" spans="1:9" s="119" customFormat="1" ht="34.5" x14ac:dyDescent="0.25">
      <c r="A99" s="120" t="s">
        <v>74</v>
      </c>
      <c r="B99" s="121" t="s">
        <v>11</v>
      </c>
      <c r="C99" s="122">
        <v>751000023</v>
      </c>
      <c r="D99" s="121" t="s">
        <v>142</v>
      </c>
      <c r="E99" s="115" t="s">
        <v>2</v>
      </c>
      <c r="F99" s="115">
        <v>1</v>
      </c>
      <c r="G99" s="123">
        <v>0</v>
      </c>
      <c r="H99" s="124">
        <f t="shared" ref="H99:H102" si="15">F99*G99</f>
        <v>0</v>
      </c>
      <c r="I99" s="125"/>
    </row>
    <row r="100" spans="1:9" s="119" customFormat="1" x14ac:dyDescent="0.25">
      <c r="A100" s="111" t="s">
        <v>74</v>
      </c>
      <c r="B100" s="112" t="s">
        <v>10</v>
      </c>
      <c r="C100" s="113">
        <v>751711111</v>
      </c>
      <c r="D100" s="112" t="s">
        <v>88</v>
      </c>
      <c r="E100" s="114" t="s">
        <v>2</v>
      </c>
      <c r="F100" s="114">
        <v>1</v>
      </c>
      <c r="G100" s="116">
        <v>0</v>
      </c>
      <c r="H100" s="117">
        <f t="shared" si="15"/>
        <v>0</v>
      </c>
      <c r="I100" s="118"/>
    </row>
    <row r="101" spans="1:9" s="119" customFormat="1" ht="23.25" x14ac:dyDescent="0.25">
      <c r="A101" s="120" t="s">
        <v>76</v>
      </c>
      <c r="B101" s="121" t="s">
        <v>11</v>
      </c>
      <c r="C101" s="122">
        <v>751000024</v>
      </c>
      <c r="D101" s="121" t="s">
        <v>147</v>
      </c>
      <c r="E101" s="115" t="s">
        <v>2</v>
      </c>
      <c r="F101" s="115">
        <v>2</v>
      </c>
      <c r="G101" s="123">
        <v>0</v>
      </c>
      <c r="H101" s="124">
        <f t="shared" si="15"/>
        <v>0</v>
      </c>
      <c r="I101" s="125"/>
    </row>
    <row r="102" spans="1:9" s="119" customFormat="1" x14ac:dyDescent="0.25">
      <c r="A102" s="111" t="s">
        <v>76</v>
      </c>
      <c r="B102" s="112" t="s">
        <v>10</v>
      </c>
      <c r="C102" s="113">
        <v>751000025</v>
      </c>
      <c r="D102" s="112" t="s">
        <v>160</v>
      </c>
      <c r="E102" s="114" t="s">
        <v>2</v>
      </c>
      <c r="F102" s="114">
        <v>2</v>
      </c>
      <c r="G102" s="123">
        <v>0</v>
      </c>
      <c r="H102" s="117">
        <f t="shared" si="15"/>
        <v>0</v>
      </c>
      <c r="I102" s="118"/>
    </row>
    <row r="103" spans="1:9" s="119" customFormat="1" ht="23.25" x14ac:dyDescent="0.25">
      <c r="A103" s="120" t="s">
        <v>77</v>
      </c>
      <c r="B103" s="121" t="s">
        <v>11</v>
      </c>
      <c r="C103" s="122">
        <v>751000026</v>
      </c>
      <c r="D103" s="121" t="s">
        <v>89</v>
      </c>
      <c r="E103" s="115" t="s">
        <v>13</v>
      </c>
      <c r="F103" s="115">
        <v>3</v>
      </c>
      <c r="G103" s="123">
        <v>0</v>
      </c>
      <c r="H103" s="124">
        <f t="shared" ref="H103:H106" si="16">F103*G103</f>
        <v>0</v>
      </c>
      <c r="I103" s="125"/>
    </row>
    <row r="104" spans="1:9" s="119" customFormat="1" x14ac:dyDescent="0.25">
      <c r="A104" s="111" t="s">
        <v>77</v>
      </c>
      <c r="B104" s="112" t="s">
        <v>10</v>
      </c>
      <c r="C104" s="113">
        <v>751791111</v>
      </c>
      <c r="D104" s="112" t="s">
        <v>90</v>
      </c>
      <c r="E104" s="114" t="s">
        <v>13</v>
      </c>
      <c r="F104" s="114">
        <v>3</v>
      </c>
      <c r="G104" s="116">
        <v>0</v>
      </c>
      <c r="H104" s="117">
        <f t="shared" si="16"/>
        <v>0</v>
      </c>
      <c r="I104" s="118"/>
    </row>
    <row r="105" spans="1:9" s="119" customFormat="1" ht="23.25" x14ac:dyDescent="0.25">
      <c r="A105" s="120" t="s">
        <v>86</v>
      </c>
      <c r="B105" s="121" t="s">
        <v>11</v>
      </c>
      <c r="C105" s="122">
        <v>751000027</v>
      </c>
      <c r="D105" s="121" t="s">
        <v>91</v>
      </c>
      <c r="E105" s="115" t="s">
        <v>13</v>
      </c>
      <c r="F105" s="115">
        <v>3</v>
      </c>
      <c r="G105" s="123">
        <v>0</v>
      </c>
      <c r="H105" s="124">
        <f t="shared" si="16"/>
        <v>0</v>
      </c>
      <c r="I105" s="125"/>
    </row>
    <row r="106" spans="1:9" s="119" customFormat="1" x14ac:dyDescent="0.25">
      <c r="A106" s="111" t="s">
        <v>86</v>
      </c>
      <c r="B106" s="112" t="s">
        <v>10</v>
      </c>
      <c r="C106" s="113">
        <v>751791112</v>
      </c>
      <c r="D106" s="112" t="s">
        <v>92</v>
      </c>
      <c r="E106" s="114" t="s">
        <v>13</v>
      </c>
      <c r="F106" s="114">
        <v>3</v>
      </c>
      <c r="G106" s="116">
        <v>0</v>
      </c>
      <c r="H106" s="117">
        <f t="shared" si="16"/>
        <v>0</v>
      </c>
      <c r="I106" s="118"/>
    </row>
    <row r="107" spans="1:9" s="119" customFormat="1" x14ac:dyDescent="0.25">
      <c r="A107" s="120" t="s">
        <v>87</v>
      </c>
      <c r="B107" s="121" t="s">
        <v>11</v>
      </c>
      <c r="C107" s="122">
        <v>751000028</v>
      </c>
      <c r="D107" s="121" t="s">
        <v>144</v>
      </c>
      <c r="E107" s="115" t="s">
        <v>2</v>
      </c>
      <c r="F107" s="115">
        <v>2</v>
      </c>
      <c r="G107" s="123">
        <v>0</v>
      </c>
      <c r="H107" s="124">
        <f t="shared" ref="H107:H108" si="17">F107*G107</f>
        <v>0</v>
      </c>
      <c r="I107" s="125"/>
    </row>
    <row r="108" spans="1:9" s="119" customFormat="1" x14ac:dyDescent="0.25">
      <c r="A108" s="111" t="s">
        <v>87</v>
      </c>
      <c r="B108" s="112" t="s">
        <v>10</v>
      </c>
      <c r="C108" s="113">
        <v>751000029</v>
      </c>
      <c r="D108" s="112" t="s">
        <v>145</v>
      </c>
      <c r="E108" s="114" t="s">
        <v>2</v>
      </c>
      <c r="F108" s="114">
        <v>2</v>
      </c>
      <c r="G108" s="123">
        <v>0</v>
      </c>
      <c r="H108" s="117">
        <f t="shared" si="17"/>
        <v>0</v>
      </c>
      <c r="I108" s="118"/>
    </row>
    <row r="109" spans="1:9" s="119" customFormat="1" ht="18" customHeight="1" x14ac:dyDescent="0.25">
      <c r="A109" s="136" t="s">
        <v>146</v>
      </c>
      <c r="B109" s="137"/>
      <c r="C109" s="138"/>
      <c r="D109" s="137"/>
      <c r="E109" s="139"/>
      <c r="F109" s="139"/>
      <c r="G109" s="140">
        <v>0</v>
      </c>
      <c r="H109" s="141"/>
      <c r="I109" s="142"/>
    </row>
    <row r="110" spans="1:9" s="119" customFormat="1" x14ac:dyDescent="0.25">
      <c r="A110" s="120" t="s">
        <v>161</v>
      </c>
      <c r="B110" s="121" t="s">
        <v>11</v>
      </c>
      <c r="C110" s="122">
        <v>751000030</v>
      </c>
      <c r="D110" s="121" t="s">
        <v>15</v>
      </c>
      <c r="E110" s="115" t="s">
        <v>13</v>
      </c>
      <c r="F110" s="115">
        <v>7</v>
      </c>
      <c r="G110" s="123">
        <v>0</v>
      </c>
      <c r="H110" s="124">
        <f t="shared" ref="H110:H123" si="18">F110*G110</f>
        <v>0</v>
      </c>
      <c r="I110" s="125"/>
    </row>
    <row r="111" spans="1:9" s="119" customFormat="1" x14ac:dyDescent="0.25">
      <c r="A111" s="120" t="s">
        <v>162</v>
      </c>
      <c r="B111" s="121" t="s">
        <v>11</v>
      </c>
      <c r="C111" s="122">
        <v>751000031</v>
      </c>
      <c r="D111" s="121" t="s">
        <v>16</v>
      </c>
      <c r="E111" s="115" t="s">
        <v>13</v>
      </c>
      <c r="F111" s="115">
        <v>2</v>
      </c>
      <c r="G111" s="123">
        <v>0</v>
      </c>
      <c r="H111" s="124">
        <f t="shared" si="18"/>
        <v>0</v>
      </c>
      <c r="I111" s="125"/>
    </row>
    <row r="112" spans="1:9" s="119" customFormat="1" ht="23.25" x14ac:dyDescent="0.25">
      <c r="A112" s="111" t="s">
        <v>161</v>
      </c>
      <c r="B112" s="112" t="s">
        <v>10</v>
      </c>
      <c r="C112" s="113">
        <v>751511021</v>
      </c>
      <c r="D112" s="112" t="s">
        <v>14</v>
      </c>
      <c r="E112" s="114" t="s">
        <v>13</v>
      </c>
      <c r="F112" s="114">
        <v>9</v>
      </c>
      <c r="G112" s="116">
        <v>0</v>
      </c>
      <c r="H112" s="117">
        <f t="shared" si="18"/>
        <v>0</v>
      </c>
      <c r="I112" s="118"/>
    </row>
    <row r="113" spans="1:9" s="119" customFormat="1" ht="23.25" x14ac:dyDescent="0.25">
      <c r="A113" s="120" t="s">
        <v>163</v>
      </c>
      <c r="B113" s="121" t="s">
        <v>11</v>
      </c>
      <c r="C113" s="122">
        <v>751000085</v>
      </c>
      <c r="D113" s="121" t="s">
        <v>150</v>
      </c>
      <c r="E113" s="115" t="s">
        <v>13</v>
      </c>
      <c r="F113" s="115">
        <v>5</v>
      </c>
      <c r="G113" s="123">
        <v>0</v>
      </c>
      <c r="H113" s="124">
        <f t="shared" si="18"/>
        <v>0</v>
      </c>
      <c r="I113" s="125"/>
    </row>
    <row r="114" spans="1:9" ht="30" x14ac:dyDescent="0.25">
      <c r="A114" s="69" t="s">
        <v>3</v>
      </c>
      <c r="B114" s="1" t="s">
        <v>4</v>
      </c>
      <c r="C114" s="2" t="s">
        <v>5</v>
      </c>
      <c r="D114" s="1" t="s">
        <v>6</v>
      </c>
      <c r="E114" s="1" t="s">
        <v>0</v>
      </c>
      <c r="F114" s="1" t="s">
        <v>1</v>
      </c>
      <c r="G114" s="87" t="s">
        <v>7</v>
      </c>
      <c r="H114" s="11" t="s">
        <v>8</v>
      </c>
      <c r="I114" s="44" t="s">
        <v>9</v>
      </c>
    </row>
    <row r="115" spans="1:9" s="119" customFormat="1" ht="23.25" x14ac:dyDescent="0.25">
      <c r="A115" s="111" t="s">
        <v>163</v>
      </c>
      <c r="B115" s="112" t="s">
        <v>78</v>
      </c>
      <c r="C115" s="113">
        <v>751511181</v>
      </c>
      <c r="D115" s="112" t="s">
        <v>79</v>
      </c>
      <c r="E115" s="114" t="s">
        <v>13</v>
      </c>
      <c r="F115" s="115">
        <v>5</v>
      </c>
      <c r="G115" s="116">
        <v>0</v>
      </c>
      <c r="H115" s="117">
        <f t="shared" si="18"/>
        <v>0</v>
      </c>
      <c r="I115" s="118"/>
    </row>
    <row r="116" spans="1:9" s="119" customFormat="1" ht="23.25" x14ac:dyDescent="0.25">
      <c r="A116" s="120" t="s">
        <v>164</v>
      </c>
      <c r="B116" s="121" t="s">
        <v>11</v>
      </c>
      <c r="C116" s="122">
        <v>751000086</v>
      </c>
      <c r="D116" s="121" t="s">
        <v>151</v>
      </c>
      <c r="E116" s="115" t="s">
        <v>13</v>
      </c>
      <c r="F116" s="115">
        <v>28</v>
      </c>
      <c r="G116" s="123">
        <v>0</v>
      </c>
      <c r="H116" s="124">
        <f t="shared" si="18"/>
        <v>0</v>
      </c>
      <c r="I116" s="125"/>
    </row>
    <row r="117" spans="1:9" s="119" customFormat="1" ht="23.25" x14ac:dyDescent="0.25">
      <c r="A117" s="120" t="s">
        <v>165</v>
      </c>
      <c r="B117" s="121" t="s">
        <v>11</v>
      </c>
      <c r="C117" s="122">
        <v>751000087</v>
      </c>
      <c r="D117" s="121" t="s">
        <v>152</v>
      </c>
      <c r="E117" s="115" t="s">
        <v>13</v>
      </c>
      <c r="F117" s="115">
        <v>9</v>
      </c>
      <c r="G117" s="123">
        <v>0</v>
      </c>
      <c r="H117" s="124">
        <f t="shared" si="18"/>
        <v>0</v>
      </c>
      <c r="I117" s="125"/>
    </row>
    <row r="118" spans="1:9" s="119" customFormat="1" ht="23.25" x14ac:dyDescent="0.25">
      <c r="A118" s="120" t="s">
        <v>166</v>
      </c>
      <c r="B118" s="121" t="s">
        <v>11</v>
      </c>
      <c r="C118" s="122">
        <v>751000088</v>
      </c>
      <c r="D118" s="121" t="s">
        <v>98</v>
      </c>
      <c r="E118" s="115" t="s">
        <v>13</v>
      </c>
      <c r="F118" s="115">
        <v>11</v>
      </c>
      <c r="G118" s="123">
        <v>0</v>
      </c>
      <c r="H118" s="124">
        <f t="shared" ref="H118" si="19">F118*G118</f>
        <v>0</v>
      </c>
      <c r="I118" s="125"/>
    </row>
    <row r="119" spans="1:9" s="119" customFormat="1" ht="23.25" x14ac:dyDescent="0.25">
      <c r="A119" s="111" t="s">
        <v>164</v>
      </c>
      <c r="B119" s="112" t="s">
        <v>10</v>
      </c>
      <c r="C119" s="113">
        <v>751511182</v>
      </c>
      <c r="D119" s="112" t="s">
        <v>17</v>
      </c>
      <c r="E119" s="114" t="s">
        <v>13</v>
      </c>
      <c r="F119" s="114">
        <f>28+9+11</f>
        <v>48</v>
      </c>
      <c r="G119" s="116">
        <v>0</v>
      </c>
      <c r="H119" s="117">
        <f t="shared" si="18"/>
        <v>0</v>
      </c>
      <c r="I119" s="118"/>
    </row>
    <row r="120" spans="1:9" s="119" customFormat="1" ht="23.25" x14ac:dyDescent="0.25">
      <c r="A120" s="120" t="s">
        <v>99</v>
      </c>
      <c r="B120" s="121" t="s">
        <v>11</v>
      </c>
      <c r="C120" s="122">
        <v>751000086</v>
      </c>
      <c r="D120" s="121" t="s">
        <v>153</v>
      </c>
      <c r="E120" s="115" t="s">
        <v>13</v>
      </c>
      <c r="F120" s="115">
        <v>19</v>
      </c>
      <c r="G120" s="123">
        <v>0</v>
      </c>
      <c r="H120" s="124">
        <f t="shared" ref="H120" si="20">F120*G120</f>
        <v>0</v>
      </c>
      <c r="I120" s="125"/>
    </row>
    <row r="121" spans="1:9" s="119" customFormat="1" ht="23.25" x14ac:dyDescent="0.25">
      <c r="A121" s="120" t="s">
        <v>167</v>
      </c>
      <c r="B121" s="121" t="s">
        <v>11</v>
      </c>
      <c r="C121" s="122">
        <v>751000086</v>
      </c>
      <c r="D121" s="121" t="s">
        <v>154</v>
      </c>
      <c r="E121" s="115" t="s">
        <v>13</v>
      </c>
      <c r="F121" s="115">
        <v>20</v>
      </c>
      <c r="G121" s="123">
        <v>0</v>
      </c>
      <c r="H121" s="124">
        <f t="shared" ref="H121:H122" si="21">F121*G121</f>
        <v>0</v>
      </c>
      <c r="I121" s="125"/>
    </row>
    <row r="122" spans="1:9" s="119" customFormat="1" ht="23.25" x14ac:dyDescent="0.25">
      <c r="A122" s="111" t="s">
        <v>99</v>
      </c>
      <c r="B122" s="112" t="s">
        <v>10</v>
      </c>
      <c r="C122" s="113">
        <v>751511182</v>
      </c>
      <c r="D122" s="112" t="s">
        <v>155</v>
      </c>
      <c r="E122" s="114" t="s">
        <v>13</v>
      </c>
      <c r="F122" s="114">
        <v>39</v>
      </c>
      <c r="G122" s="116">
        <v>0</v>
      </c>
      <c r="H122" s="117">
        <f t="shared" si="21"/>
        <v>0</v>
      </c>
      <c r="I122" s="118"/>
    </row>
    <row r="123" spans="1:9" s="119" customFormat="1" ht="23.25" x14ac:dyDescent="0.25">
      <c r="A123" s="120" t="s">
        <v>100</v>
      </c>
      <c r="B123" s="121" t="s">
        <v>11</v>
      </c>
      <c r="C123" s="126">
        <v>42981622</v>
      </c>
      <c r="D123" s="121" t="s">
        <v>105</v>
      </c>
      <c r="E123" s="115" t="s">
        <v>13</v>
      </c>
      <c r="F123" s="115">
        <v>0.4</v>
      </c>
      <c r="G123" s="123">
        <v>0</v>
      </c>
      <c r="H123" s="124">
        <f t="shared" si="18"/>
        <v>0</v>
      </c>
      <c r="I123" s="125"/>
    </row>
    <row r="124" spans="1:9" s="119" customFormat="1" x14ac:dyDescent="0.25">
      <c r="A124" s="111" t="s">
        <v>100</v>
      </c>
      <c r="B124" s="112" t="s">
        <v>10</v>
      </c>
      <c r="C124" s="113">
        <v>751537011</v>
      </c>
      <c r="D124" s="112" t="s">
        <v>107</v>
      </c>
      <c r="E124" s="114" t="s">
        <v>13</v>
      </c>
      <c r="F124" s="114">
        <v>4</v>
      </c>
      <c r="G124" s="116">
        <v>0</v>
      </c>
      <c r="H124" s="117">
        <f t="shared" ref="H124" si="22">F124*G124</f>
        <v>0</v>
      </c>
      <c r="I124" s="118"/>
    </row>
    <row r="125" spans="1:9" s="119" customFormat="1" ht="23.25" x14ac:dyDescent="0.25">
      <c r="A125" s="120" t="s">
        <v>101</v>
      </c>
      <c r="B125" s="121" t="s">
        <v>11</v>
      </c>
      <c r="C125" s="126">
        <v>42981627</v>
      </c>
      <c r="D125" s="121" t="s">
        <v>156</v>
      </c>
      <c r="E125" s="115" t="s">
        <v>13</v>
      </c>
      <c r="F125" s="115">
        <v>0.6</v>
      </c>
      <c r="G125" s="123">
        <v>0</v>
      </c>
      <c r="H125" s="124">
        <f>F125*G125</f>
        <v>0</v>
      </c>
      <c r="I125" s="125"/>
    </row>
    <row r="126" spans="1:9" s="119" customFormat="1" x14ac:dyDescent="0.25">
      <c r="A126" s="111" t="s">
        <v>101</v>
      </c>
      <c r="B126" s="112" t="s">
        <v>10</v>
      </c>
      <c r="C126" s="113">
        <v>751581351</v>
      </c>
      <c r="D126" s="112" t="s">
        <v>108</v>
      </c>
      <c r="E126" s="114" t="s">
        <v>13</v>
      </c>
      <c r="F126" s="114">
        <v>6</v>
      </c>
      <c r="G126" s="116">
        <v>0</v>
      </c>
      <c r="H126" s="117">
        <f t="shared" ref="H126" si="23">F126*G126</f>
        <v>0</v>
      </c>
      <c r="I126" s="118"/>
    </row>
    <row r="127" spans="1:9" s="119" customFormat="1" x14ac:dyDescent="0.25">
      <c r="A127" s="111" t="s">
        <v>102</v>
      </c>
      <c r="B127" s="112" t="s">
        <v>10</v>
      </c>
      <c r="C127" s="113">
        <v>751581352</v>
      </c>
      <c r="D127" s="112" t="s">
        <v>168</v>
      </c>
      <c r="E127" s="114" t="s">
        <v>2</v>
      </c>
      <c r="F127" s="114">
        <v>8</v>
      </c>
      <c r="G127" s="116">
        <v>0</v>
      </c>
      <c r="H127" s="117">
        <f t="shared" ref="H127" si="24">F127*G127</f>
        <v>0</v>
      </c>
      <c r="I127" s="118"/>
    </row>
    <row r="128" spans="1:9" s="119" customFormat="1" x14ac:dyDescent="0.25">
      <c r="A128" s="111" t="s">
        <v>104</v>
      </c>
      <c r="B128" s="112" t="s">
        <v>10</v>
      </c>
      <c r="C128" s="113">
        <v>751581353</v>
      </c>
      <c r="D128" s="112" t="s">
        <v>169</v>
      </c>
      <c r="E128" s="114" t="s">
        <v>2</v>
      </c>
      <c r="F128" s="114">
        <v>3</v>
      </c>
      <c r="G128" s="116">
        <v>0</v>
      </c>
      <c r="H128" s="117">
        <f t="shared" ref="H128" si="25">F128*G128</f>
        <v>0</v>
      </c>
      <c r="I128" s="118"/>
    </row>
    <row r="129" spans="1:9" s="119" customFormat="1" x14ac:dyDescent="0.25">
      <c r="A129" s="111" t="s">
        <v>106</v>
      </c>
      <c r="B129" s="112" t="s">
        <v>10</v>
      </c>
      <c r="C129" s="113">
        <v>751581313</v>
      </c>
      <c r="D129" s="112" t="s">
        <v>170</v>
      </c>
      <c r="E129" s="114" t="s">
        <v>2</v>
      </c>
      <c r="F129" s="114">
        <v>2</v>
      </c>
      <c r="G129" s="116">
        <v>0</v>
      </c>
      <c r="H129" s="117">
        <f t="shared" ref="H129" si="26">F129*G129</f>
        <v>0</v>
      </c>
      <c r="I129" s="118"/>
    </row>
    <row r="130" spans="1:9" s="18" customFormat="1" ht="22.5" customHeight="1" x14ac:dyDescent="0.25">
      <c r="A130" s="72"/>
      <c r="B130" s="48"/>
      <c r="C130" s="99" t="s">
        <v>31</v>
      </c>
      <c r="D130" s="48"/>
      <c r="E130" s="54"/>
      <c r="F130" s="54"/>
      <c r="G130" s="92"/>
      <c r="H130" s="55">
        <f>SUM(H131:H136)</f>
        <v>0</v>
      </c>
      <c r="I130" s="53"/>
    </row>
    <row r="131" spans="1:9" s="106" customFormat="1" x14ac:dyDescent="0.25">
      <c r="A131" s="100" t="s">
        <v>38</v>
      </c>
      <c r="B131" s="101" t="s">
        <v>10</v>
      </c>
      <c r="C131" s="98">
        <v>751000089</v>
      </c>
      <c r="D131" s="101" t="s">
        <v>32</v>
      </c>
      <c r="E131" s="102" t="s">
        <v>34</v>
      </c>
      <c r="F131" s="102">
        <v>1</v>
      </c>
      <c r="G131" s="103">
        <v>0</v>
      </c>
      <c r="H131" s="104">
        <f t="shared" ref="H131:H136" si="27">F131*G131</f>
        <v>0</v>
      </c>
      <c r="I131" s="105"/>
    </row>
    <row r="132" spans="1:9" s="106" customFormat="1" x14ac:dyDescent="0.25">
      <c r="A132" s="100" t="s">
        <v>54</v>
      </c>
      <c r="B132" s="101" t="s">
        <v>10</v>
      </c>
      <c r="C132" s="98">
        <v>751000090</v>
      </c>
      <c r="D132" s="101" t="s">
        <v>33</v>
      </c>
      <c r="E132" s="102" t="s">
        <v>34</v>
      </c>
      <c r="F132" s="102">
        <v>1</v>
      </c>
      <c r="G132" s="103">
        <v>0</v>
      </c>
      <c r="H132" s="104">
        <f t="shared" si="27"/>
        <v>0</v>
      </c>
      <c r="I132" s="105"/>
    </row>
    <row r="133" spans="1:9" s="106" customFormat="1" x14ac:dyDescent="0.25">
      <c r="A133" s="100" t="s">
        <v>55</v>
      </c>
      <c r="B133" s="101" t="s">
        <v>10</v>
      </c>
      <c r="C133" s="98">
        <v>751000091</v>
      </c>
      <c r="D133" s="101" t="s">
        <v>35</v>
      </c>
      <c r="E133" s="102" t="s">
        <v>39</v>
      </c>
      <c r="F133" s="102">
        <v>24</v>
      </c>
      <c r="G133" s="103">
        <v>0</v>
      </c>
      <c r="H133" s="104">
        <f t="shared" si="27"/>
        <v>0</v>
      </c>
      <c r="I133" s="105"/>
    </row>
    <row r="134" spans="1:9" s="106" customFormat="1" x14ac:dyDescent="0.25">
      <c r="A134" s="100" t="s">
        <v>56</v>
      </c>
      <c r="B134" s="101" t="s">
        <v>10</v>
      </c>
      <c r="C134" s="98">
        <v>751000092</v>
      </c>
      <c r="D134" s="101" t="s">
        <v>65</v>
      </c>
      <c r="E134" s="102" t="s">
        <v>39</v>
      </c>
      <c r="F134" s="102">
        <v>24</v>
      </c>
      <c r="G134" s="103">
        <v>0</v>
      </c>
      <c r="H134" s="104">
        <f t="shared" si="27"/>
        <v>0</v>
      </c>
      <c r="I134" s="105"/>
    </row>
    <row r="135" spans="1:9" s="106" customFormat="1" x14ac:dyDescent="0.25">
      <c r="A135" s="100" t="s">
        <v>57</v>
      </c>
      <c r="B135" s="101" t="s">
        <v>10</v>
      </c>
      <c r="C135" s="98">
        <v>751000093</v>
      </c>
      <c r="D135" s="101" t="s">
        <v>36</v>
      </c>
      <c r="E135" s="102" t="s">
        <v>39</v>
      </c>
      <c r="F135" s="102">
        <v>12</v>
      </c>
      <c r="G135" s="103">
        <v>0</v>
      </c>
      <c r="H135" s="104">
        <f t="shared" si="27"/>
        <v>0</v>
      </c>
      <c r="I135" s="105"/>
    </row>
    <row r="136" spans="1:9" s="106" customFormat="1" ht="23.25" x14ac:dyDescent="0.25">
      <c r="A136" s="100" t="s">
        <v>58</v>
      </c>
      <c r="B136" s="101" t="s">
        <v>10</v>
      </c>
      <c r="C136" s="98">
        <v>751000094</v>
      </c>
      <c r="D136" s="101" t="s">
        <v>37</v>
      </c>
      <c r="E136" s="102" t="s">
        <v>40</v>
      </c>
      <c r="F136" s="102">
        <v>150</v>
      </c>
      <c r="G136" s="103">
        <v>0</v>
      </c>
      <c r="H136" s="104">
        <f t="shared" si="27"/>
        <v>0</v>
      </c>
      <c r="I136" s="105"/>
    </row>
    <row r="137" spans="1:9" x14ac:dyDescent="0.25">
      <c r="A137" s="75"/>
      <c r="B137" s="76"/>
      <c r="C137" s="77"/>
      <c r="D137" s="76"/>
      <c r="E137" s="78"/>
      <c r="F137" s="78"/>
      <c r="G137" s="94"/>
      <c r="H137" s="79"/>
      <c r="I137" s="80"/>
    </row>
  </sheetData>
  <sortState xmlns:xlrd2="http://schemas.microsoft.com/office/spreadsheetml/2017/richdata2" ref="A3:J108">
    <sortCondition ref="A3:A108"/>
  </sortState>
  <mergeCells count="3">
    <mergeCell ref="A40:I40"/>
    <mergeCell ref="A23:I23"/>
    <mergeCell ref="A1:I1"/>
  </mergeCells>
  <pageMargins left="0.19685039370078741" right="0.19685039370078741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784B9-14DA-4FAC-9AAF-3183D6F733B3}">
  <dimension ref="A1:D53"/>
  <sheetViews>
    <sheetView topLeftCell="A22" zoomScale="115" zoomScaleNormal="115" workbookViewId="0">
      <selection activeCell="M34" sqref="M34"/>
    </sheetView>
  </sheetViews>
  <sheetFormatPr defaultRowHeight="15" x14ac:dyDescent="0.25"/>
  <sheetData>
    <row r="1" spans="1:1" x14ac:dyDescent="0.25">
      <c r="A1" s="107" t="s">
        <v>109</v>
      </c>
    </row>
    <row r="52" spans="4:4" x14ac:dyDescent="0.25">
      <c r="D52" s="4" t="s">
        <v>114</v>
      </c>
    </row>
    <row r="53" spans="4:4" x14ac:dyDescent="0.25">
      <c r="D53" s="4" t="s">
        <v>115</v>
      </c>
    </row>
  </sheetData>
  <pageMargins left="0.31496062992125984" right="0.31496062992125984" top="0.39370078740157483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SSAZ</vt:lpstr>
      <vt:lpstr>VZT Standard 1.01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Marek Nos</cp:lastModifiedBy>
  <cp:lastPrinted>2025-06-05T09:44:34Z</cp:lastPrinted>
  <dcterms:created xsi:type="dcterms:W3CDTF">2021-04-23T10:41:48Z</dcterms:created>
  <dcterms:modified xsi:type="dcterms:W3CDTF">2025-06-05T09:45:01Z</dcterms:modified>
</cp:coreProperties>
</file>